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https://www.elkw.de/MAV/LakiMAV/Komm/Service/"/>
    </mc:Choice>
  </mc:AlternateContent>
  <xr:revisionPtr revIDLastSave="0" documentId="8_{DC43F0E4-2896-45DB-9D93-729EE8C2BA23}" xr6:coauthVersionLast="31" xr6:coauthVersionMax="31" xr10:uidLastSave="{00000000-0000-0000-0000-000000000000}"/>
  <bookViews>
    <workbookView xWindow="0" yWindow="0" windowWidth="25200" windowHeight="11775" xr2:uid="{00000000-000D-0000-FFFF-FFFF00000000}"/>
  </bookViews>
  <sheets>
    <sheet name="Erläuterung" sheetId="4" r:id="rId1"/>
    <sheet name="Beschreibung der Tätigkeit" sheetId="1" r:id="rId2"/>
    <sheet name="Umrechnung" sheetId="2" r:id="rId3"/>
    <sheet name="Eingruppierung" sheetId="3" r:id="rId4"/>
  </sheets>
  <definedNames>
    <definedName name="_xlnm.Print_Area" localSheetId="3">Eingruppierung!$A$1:$G$75</definedName>
    <definedName name="_xlnm.Print_Area" localSheetId="0">Erläuterung!$A$1:$K$11</definedName>
    <definedName name="_xlnm.Print_Area" localSheetId="2">Umrechnung!$A$1:$I$17</definedName>
  </definedNames>
  <calcPr calcId="179017"/>
</workbook>
</file>

<file path=xl/calcChain.xml><?xml version="1.0" encoding="utf-8"?>
<calcChain xmlns="http://schemas.openxmlformats.org/spreadsheetml/2006/main">
  <c r="E3" i="3" l="1"/>
  <c r="G63" i="1" l="1"/>
  <c r="L63" i="1" s="1"/>
  <c r="G82" i="1"/>
  <c r="K82" i="1" s="1"/>
  <c r="G83" i="1"/>
  <c r="K83" i="1" s="1"/>
  <c r="G84" i="1"/>
  <c r="K84" i="1" s="1"/>
  <c r="G87" i="1"/>
  <c r="K87" i="1" s="1"/>
  <c r="G88" i="1"/>
  <c r="K88" i="1" s="1"/>
  <c r="G90" i="1"/>
  <c r="K90" i="1" s="1"/>
  <c r="G91" i="1"/>
  <c r="K91" i="1" s="1"/>
  <c r="G92" i="1"/>
  <c r="K92" i="1" s="1"/>
  <c r="G94" i="1"/>
  <c r="K94" i="1" s="1"/>
  <c r="G95" i="1"/>
  <c r="K95" i="1" s="1"/>
  <c r="G96" i="1"/>
  <c r="K96" i="1" s="1"/>
  <c r="G106" i="1"/>
  <c r="K106" i="1" s="1"/>
  <c r="G109" i="1"/>
  <c r="K109" i="1" s="1"/>
  <c r="G110" i="1"/>
  <c r="K110" i="1" s="1"/>
  <c r="G111" i="1"/>
  <c r="K111" i="1" s="1"/>
  <c r="G112" i="1"/>
  <c r="K112" i="1" s="1"/>
  <c r="G115" i="1"/>
  <c r="K115" i="1" s="1"/>
  <c r="G116" i="1"/>
  <c r="K116" i="1" s="1"/>
  <c r="G117" i="1"/>
  <c r="K117" i="1" s="1"/>
  <c r="G126" i="1"/>
  <c r="K126" i="1" s="1"/>
  <c r="G127" i="1"/>
  <c r="K127" i="1" s="1"/>
  <c r="G62" i="1"/>
  <c r="L62" i="1" s="1"/>
  <c r="L7" i="1"/>
  <c r="L8" i="1"/>
  <c r="L9" i="1"/>
  <c r="L11" i="1"/>
  <c r="L12" i="1"/>
  <c r="L15" i="1"/>
  <c r="L16" i="1"/>
  <c r="L23" i="1"/>
  <c r="L24" i="1"/>
  <c r="L25" i="1"/>
  <c r="L27" i="1"/>
  <c r="G33" i="1"/>
  <c r="L33" i="1" s="1"/>
  <c r="L35" i="1"/>
  <c r="L36" i="1"/>
  <c r="L37" i="1"/>
  <c r="L39" i="1"/>
  <c r="L42" i="1"/>
  <c r="L48" i="1"/>
  <c r="L49" i="1"/>
  <c r="L51" i="1"/>
  <c r="G55" i="1"/>
  <c r="L55" i="1" s="1"/>
  <c r="G56" i="1"/>
  <c r="L56" i="1" s="1"/>
  <c r="G57" i="1"/>
  <c r="L57" i="1" s="1"/>
  <c r="G58" i="1"/>
  <c r="L58" i="1" s="1"/>
  <c r="G59" i="1"/>
  <c r="L59" i="1" s="1"/>
  <c r="G60" i="1"/>
  <c r="L60" i="1" s="1"/>
  <c r="G61" i="1"/>
  <c r="L61" i="1" s="1"/>
  <c r="G64" i="1"/>
  <c r="L64" i="1" s="1"/>
  <c r="G67" i="1"/>
  <c r="L67" i="1" s="1"/>
  <c r="G68" i="1"/>
  <c r="L68" i="1" s="1"/>
  <c r="G69" i="1"/>
  <c r="L69" i="1" s="1"/>
  <c r="G70" i="1"/>
  <c r="L70" i="1" s="1"/>
  <c r="G72" i="1"/>
  <c r="L72" i="1" s="1"/>
  <c r="G73" i="1"/>
  <c r="L73" i="1" s="1"/>
  <c r="G76" i="1"/>
  <c r="L76" i="1" s="1"/>
  <c r="G77" i="1"/>
  <c r="L77" i="1" s="1"/>
  <c r="G78" i="1"/>
  <c r="L78" i="1" s="1"/>
  <c r="G79" i="1"/>
  <c r="L79" i="1" s="1"/>
  <c r="G85" i="1"/>
  <c r="L85" i="1" s="1"/>
  <c r="G97" i="1"/>
  <c r="L97" i="1" s="1"/>
  <c r="G99" i="1"/>
  <c r="L99" i="1" s="1"/>
  <c r="G100" i="1"/>
  <c r="L100" i="1" s="1"/>
  <c r="G103" i="1"/>
  <c r="L103" i="1" s="1"/>
  <c r="G104" i="1"/>
  <c r="L104" i="1" s="1"/>
  <c r="G105" i="1"/>
  <c r="L105" i="1" s="1"/>
  <c r="G113" i="1"/>
  <c r="L113" i="1" s="1"/>
  <c r="G118" i="1"/>
  <c r="L118" i="1" s="1"/>
  <c r="G120" i="1"/>
  <c r="L120" i="1" s="1"/>
  <c r="G121" i="1"/>
  <c r="L121" i="1" s="1"/>
  <c r="G124" i="1"/>
  <c r="L124" i="1" s="1"/>
  <c r="G125" i="1"/>
  <c r="L125" i="1" s="1"/>
  <c r="G130" i="1"/>
  <c r="L130" i="1" s="1"/>
  <c r="G131" i="1"/>
  <c r="L131" i="1" s="1"/>
  <c r="G132" i="1"/>
  <c r="L132" i="1" s="1"/>
  <c r="L133" i="1"/>
  <c r="G135" i="1"/>
  <c r="L135" i="1"/>
  <c r="L136" i="1"/>
  <c r="N46" i="1"/>
  <c r="N43" i="1"/>
  <c r="N44" i="1"/>
  <c r="N47" i="1"/>
  <c r="N50" i="1"/>
  <c r="G139" i="1"/>
  <c r="N139" i="1" s="1"/>
  <c r="M17" i="1"/>
  <c r="M18" i="1"/>
  <c r="M20" i="1"/>
  <c r="M21" i="1"/>
  <c r="M22" i="1"/>
  <c r="M28" i="1"/>
  <c r="M29" i="1"/>
  <c r="M30" i="1"/>
  <c r="M31" i="1"/>
  <c r="M40" i="1"/>
  <c r="M41" i="1"/>
  <c r="M45" i="1"/>
  <c r="G65" i="1"/>
  <c r="M65" i="1"/>
  <c r="G74" i="1"/>
  <c r="M74" i="1" s="1"/>
  <c r="G75" i="1"/>
  <c r="M75" i="1"/>
  <c r="G101" i="1"/>
  <c r="M101" i="1"/>
  <c r="G102" i="1"/>
  <c r="M102" i="1"/>
  <c r="G122" i="1"/>
  <c r="M122" i="1" s="1"/>
  <c r="G123" i="1"/>
  <c r="M123" i="1"/>
  <c r="G134" i="1"/>
  <c r="M134" i="1"/>
  <c r="G138" i="1"/>
  <c r="M138" i="1"/>
  <c r="M140" i="1"/>
  <c r="M141" i="1"/>
  <c r="M142" i="1" l="1"/>
  <c r="B7" i="2" s="1"/>
  <c r="D7" i="2" s="1"/>
  <c r="N142" i="1"/>
  <c r="B8" i="2" s="1"/>
  <c r="E8" i="2" s="1"/>
  <c r="L142" i="1"/>
  <c r="B6" i="2" s="1"/>
  <c r="K142" i="1"/>
  <c r="B5" i="2" s="1"/>
  <c r="D8" i="2" l="1"/>
  <c r="E7" i="2"/>
  <c r="E5" i="2"/>
  <c r="B9" i="2"/>
  <c r="D5" i="2"/>
  <c r="E6" i="2"/>
  <c r="D6" i="2"/>
  <c r="B14" i="2" l="1"/>
  <c r="A3" i="3" s="1"/>
  <c r="B16" i="2"/>
  <c r="A5" i="3" s="1"/>
  <c r="E5" i="3" s="1"/>
  <c r="D9" i="2"/>
  <c r="B15" i="2"/>
  <c r="A4" i="3" s="1"/>
  <c r="E4" i="3" s="1"/>
  <c r="B17" i="2"/>
  <c r="A6" i="3" s="1"/>
  <c r="E6" i="3" s="1"/>
  <c r="G9" i="2"/>
  <c r="D27" i="3" s="1"/>
  <c r="C28" i="3" s="1"/>
  <c r="E9" i="2"/>
  <c r="E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 &amp; B</author>
  </authors>
  <commentList>
    <comment ref="C7" authorId="0" shapeId="0" xr:uid="{00000000-0006-0000-0100-000001000000}">
      <text>
        <r>
          <rPr>
            <sz val="8"/>
            <color indexed="81"/>
            <rFont val="Tahoma"/>
          </rPr>
          <t xml:space="preserve">1. Aufgaben, die im Richtwert 150 Minuten für Hauptgottesdienste enthalten
sind:
Faktor 1,2
􀃖 Paramente und Altartücher pflegen und wechseln.
􀃖 Lieder besorgen und Liedtafeln stecken.
􀃖 Heizung einstellen, überprüfen und zurückstellen; Raumtemperatur prüfen und korrigieren.
􀃖 Schriftlesung aufschlagen.
􀃖 Alle Türen auf- und abschließen, Lüften.
􀃖 Abkündbuch, Agende und Gesangbuch bereitlegen.
􀃖 Kerzen anzünden, löschen und richten.
􀃖 Beleuchtung ein- und ausschalten.
􀃖 Mikrofone aufstellen, überprüfen und abbauen
􀃖 Mit dem jeweiligen Pfarrer die letzten Absprachen treffen und Informationen austauschen.
􀃖 15 Minuten vor Gottesdienst keine Tätigkeiten mehr verrichten, sondern für eintreffende
Gäste bereit sein (Begrüßung und Gesangbücher anbieten).
􀃖 Läuten.
􀃖 Beim Gottesdienst für geordneten äußeren Ablauf sorgen (z. B. Bilderbücher für Kinder
bereithalten, Störungen von außen unterbinden, ältere Menschen im Blick haben,
Aufnahmequalität der Kassetten überprüfen, Lautstärke der einzelnen Mikrofone regeln
[zu- bzw. wegschalten] usw.).
􀃖 Beim „Vater unser“ mit der Betglocke läuten.
􀃖 Beim Nachspiel Türen öffnen.
􀃖 Am Ausgang Gesangbücher entgegennehmen oder vorhandenes Verteilmaterial anbieten
und Briefe, z. B. Einladungen usw., verteilen.
􀃖 Opferliste, Schlüssel und Büchlein an die im Zählplan eingetragene Person geben
und nachher wieder zurücknehmen, Betrag im Abkündbuch eintragen, Opfergeld
verwahren.
􀃖 Gesangbücher einsammeln und einordnen.
</t>
        </r>
      </text>
    </comment>
    <comment ref="C8" authorId="0" shapeId="0" xr:uid="{00000000-0006-0000-0100-000002000000}">
      <text>
        <r>
          <rPr>
            <sz val="8"/>
            <color indexed="81"/>
            <rFont val="Tahoma"/>
          </rPr>
          <t>2. Zusätzliche Aufgaben und Besonderheiten zu den Gottesdiensten: Faktor 1,2
􀃖 Alarmanlage ein- und ausschalten.
􀃖 Altartücher waschen.*
􀃖 Kassetten zum Kopieren vorbereiten; Kassetten zurückspulen, in entsprechender
Anzahl kopieren und verteilen.*
􀃖 Tonbandaufnahme vorbereiten und durchführen.*
􀃖 Tageslichtprojektor aufstellen, einrichten und aufräumen.*
􀃖 Türen der zusätzlich genutzten Nebenräume auf- und abschließen.*
􀃖 WC überprüfen.
􀃖 Aufzug auf- und abschließen.
􀃖 Funkmikrofon einschalten und übergeben (bei Gastpredigern auf die richtige Verkabelung
achten), Funkmikrofon laden.
􀃖 Orgelstrahler einschalten und den Schlüssel für die Orgel dem jeweiligen Organisten
geben, Orgelschlüssel zurücknehmen und Orgelstrahler ausschalten.
􀃖 Stühle neu ausrichten.*
􀃖 Sonstiges:*</t>
        </r>
      </text>
    </comment>
    <comment ref="C9" authorId="0" shapeId="0" xr:uid="{00000000-0006-0000-0100-000003000000}">
      <text>
        <r>
          <rPr>
            <sz val="8"/>
            <color indexed="81"/>
            <rFont val="Tahoma"/>
          </rPr>
          <t xml:space="preserve">
3. Aufgaben bei Taufen im Gottesdienst:
Richtwert 15 Minuten
Faktor 1,2
􀃖 Blumen besorgen, Taufstein schmücken, Taufdecke auflegen, pflegen und aufräumen,
Blumen entsorgen.
􀃖 Taufgeschirr aufstellen, abräumen und verwahren.
􀃖 Taufkerze besorgen, kurz anzünden, wieder löschen und aufstellen.
􀃖 Warmes Wasser in die Taufkanne füllen (unmittelbar vor Gottesdienst).
􀃖 Die Tauffamilien beim Eintreffen einweisen (Hinweis auf Sitzordnung, Bilderbücher,
Spielsachen, Gesangbücher).
􀃖 Während der Taufhandlung mit der Taufglocke läuten.
􀃖 Sonstiges:*</t>
        </r>
      </text>
    </comment>
    <comment ref="C10" authorId="0" shapeId="0" xr:uid="{00000000-0006-0000-0100-000004000000}">
      <text>
        <r>
          <rPr>
            <sz val="8"/>
            <color indexed="81"/>
            <rFont val="Tahoma"/>
          </rPr>
          <t>4. Aufgaben bei integriertem oder anschließendem Abendmahl:
Richtwert 30 Minuten mit Gemeinschaftskelch
Richtwert 45 Minuten mit Einzelkelchen
Faktor 1,2
􀃖 Hostien einkaufen.
􀃖 Brot einkaufen und in Würfel schneiden.
􀃖 Traubensaft oder Wein besorgen.
􀃖 Abendmahlsgeschirr vorbereiten, reinigen und aufräumen.
􀃖 Während des Abendmahles die Kelche reinigen und nachfüllen.
􀃖 Pflege und aufräumen der benutzten Textilien.
􀃖 Sonstiges:*</t>
        </r>
      </text>
    </comment>
    <comment ref="C14" authorId="0" shapeId="0" xr:uid="{00000000-0006-0000-0100-000005000000}">
      <text>
        <r>
          <rPr>
            <sz val="8"/>
            <color indexed="81"/>
            <rFont val="Tahoma"/>
          </rPr>
          <t xml:space="preserve">5. Aufgaben bei selbständiger Feier des Abendmahls:
Richtwert 180 Minuten mit Gemeinschaftskelch/
Richtwert 195 Minuten mit Einzelkelchen
Faktor 1,2
􀃖 Hostien einkaufen.
􀃖 Brot einkaufen und in Würfel schneiden.
􀃖 Traubensaft oder Wein besorgen.
􀃖 Abendmahlsgeschirr vorbereiten, reinigen und aufräumen.
􀃖 Während des Abendmahles die Kelche reinigen und nachfüllen.
􀃖 Pflege und aufräumen der benutzten Textilien.
􀃖 Sonstiges:*
</t>
        </r>
      </text>
    </comment>
    <comment ref="C17" authorId="0" shapeId="0" xr:uid="{00000000-0006-0000-0100-000006000000}">
      <text>
        <r>
          <rPr>
            <sz val="8"/>
            <color indexed="81"/>
            <rFont val="Tahoma"/>
          </rPr>
          <t xml:space="preserve">6. Aufgaben bei Trauungen oder goldenen Hochzeiten:
Richtwert 150 Minuten pro Veranstaltung
Faktor 1,4
􀃖 Vorbesprechung mit dem Brautpaar.
􀃖 Kontakt mit dem Gärtner aufnehmen.
􀃖 Stühle für das Brautpaar und Kniebank, ggf. Raumbestuhlung anpassen.
􀃖 Zumeist ist eine frühere Anwesenheit zur Einweisung der beteiligten Personen erforderlich.
􀃖 Läuten.
􀃖 Heizung einstellen und regulieren (Zeitberücksichtigung bei Ziffer 27).
􀃖 Lieder besorgen und aufstecken (evtl. Liedblätter auslegen).
􀃖 Ringschale, Traubibel, Stammbuch bereitlegen.
􀃖 Zusätzliche Mikrofone aufbauen und Tonbandaufnahme anfertigen.
􀃖 Zusätzliche Reinigung des Raumes und des Vorplatzes.
􀃖 Sonstiges:*
</t>
        </r>
      </text>
    </comment>
    <comment ref="C18" authorId="0" shapeId="0" xr:uid="{00000000-0006-0000-0100-000007000000}">
      <text>
        <r>
          <rPr>
            <sz val="8"/>
            <color indexed="81"/>
            <rFont val="Tahoma"/>
          </rPr>
          <t xml:space="preserve">7. Sondergottesdienste:
Richtwert 150 Minuten pro Veranstaltung
Faktor 1,4
Gottesdienste mit vergleichbarem Vor- und Ablauf:
􀃖 Kindergartengottesdienste
􀃖 Weihnachtsgottesdienste mit Schulen, Kindergarten usw.
􀃖 Einschulungsgottesdienste
􀃖 Schulanfangs- und -Entlassgottesdienste
􀃖 Jugendgottesdienste
􀃖 Gottesdienste aus besonderem Anlass
</t>
        </r>
      </text>
    </comment>
    <comment ref="C20" authorId="0" shapeId="0" xr:uid="{00000000-0006-0000-0100-000008000000}">
      <text>
        <r>
          <rPr>
            <sz val="8"/>
            <color indexed="81"/>
            <rFont val="Tahoma"/>
          </rPr>
          <t xml:space="preserve">8. Trauergottesdienste und Beerdigungen: Faktor 1,4
a) Trauergottesdienste:
Richtwert zwischen 75 und 150 Minuten nach örtlichen Gegebenheiten
Wenn der Trauergottesdienst in der Kirche stattfindet oder bei Zuständigkeit in der
Aussegnungshalle, ist der Wert für einen Hauptgottesdienst und Reinigungstätigkeiten
zu berücksichtigen.
</t>
        </r>
      </text>
    </comment>
    <comment ref="C21" authorId="0" shapeId="0" xr:uid="{00000000-0006-0000-0100-000009000000}">
      <text>
        <r>
          <rPr>
            <sz val="8"/>
            <color indexed="81"/>
            <rFont val="Tahoma"/>
          </rPr>
          <t>b) Beerdigungen:
Der Zeitaufwand ist nach den örtlichen Gegebenheiten festzusetzen.
􀃖 Nach Information vom Pfarramt oder Rathaus nach der Läuteordnung und örtlicher
Tradition mit der Zeichen- oder Schiedglocke läuten.
􀃖 Beerdigungsläuten.
􀃖 Opferbüchsen auf den Friedhof bringen, holen und Opfergeld verwahren.
􀃖 Sonstiges:*</t>
        </r>
      </text>
    </comment>
    <comment ref="C22" authorId="0" shapeId="0" xr:uid="{00000000-0006-0000-0100-00000A000000}">
      <text>
        <r>
          <rPr>
            <sz val="8"/>
            <color indexed="81"/>
            <rFont val="Tahoma"/>
          </rPr>
          <t xml:space="preserve">9. Osternachtgottesdienst:
Der Zeitaufwand ist nach den örtlichen Gegebenheiten festzusetzen.
Faktor 1,4
􀃖 Absprache mit beteiligten Gruppen.
􀃖 Raumbestuhlung anpassen, Aufräumarbeiten.
􀃖 Bereithalten und Bedienung der Technik.
􀃖 Mesneraufgaben wie im Hauptgottesdienst und/oder Abendmahlsgottesdienst.
􀃖 Wachsflecken entfernen.
􀃖 Zusätzliche Reinigung und Herrichten des Raumes in der Nacht.
􀃖 Sonstiges:*
</t>
        </r>
      </text>
    </comment>
    <comment ref="C23" authorId="0" shapeId="0" xr:uid="{00000000-0006-0000-0100-00000B000000}">
      <text>
        <r>
          <rPr>
            <sz val="8"/>
            <color indexed="81"/>
            <rFont val="Tahoma"/>
          </rPr>
          <t xml:space="preserve">10. Wochenschlussgottesdienst, Frühgottesdienst:
Der Zeitaufwand ist nach den örtlichen Gegebenheiten festzusetzen.
Faktor 1,2
􀃖 Vorbereitung des Raumes und Bedienung der Technik.
􀃖 Mesneraufgaben aus Ziffer 1.
􀃖 Nacharbeiten und Reinigung.
􀃖 Sonstiges:*
</t>
        </r>
      </text>
    </comment>
    <comment ref="C24" authorId="0" shapeId="0" xr:uid="{00000000-0006-0000-0100-00000C000000}">
      <text>
        <r>
          <rPr>
            <sz val="8"/>
            <color indexed="81"/>
            <rFont val="Tahoma"/>
          </rPr>
          <t xml:space="preserve">11. Andachten (z. B. Weltgebetstag, Passionsandachten, Erntebetstunde,
Bibelstunden, Ostermorgen usw.):
Richtwert 75 Minuten pro Veranstaltung
Faktor 1,2
􀃖 Vorbereitung des Raumes und Bedienung der Technik.
􀃖 Frühzeitige Anwesenheit und Absprachen mit den Beteiligten.
􀃖 Mesneraufgaben aus Ziffer 1.
􀃖 Reinigung.*
􀃖 Sonstiges:*
</t>
        </r>
      </text>
    </comment>
    <comment ref="C25" authorId="0" shapeId="0" xr:uid="{00000000-0006-0000-0100-00000D000000}">
      <text>
        <r>
          <rPr>
            <sz val="8"/>
            <color indexed="81"/>
            <rFont val="Tahoma"/>
          </rPr>
          <t xml:space="preserve">12. Kindergottesdienste/Krabbelgottesdienste:
Richtwert 75 Minuten pro Veranstaltung
Faktor 1,2
􀃖 Heizung und Beleuchtung ein- und ausschalten.
􀃖 Entsprechende Räume öffnen und schließen.
􀃖 Raumbestuhlung anpassen.
􀃖 Kerzen anzünden, löschen und richten.
􀃖 Mikrofone und sonstige technische Geräte bereithalten oder ausgeben und wieder
aufräumen.
􀃖 Vorbereitung und Anwesenheit und Nacharbeiten nach Absprache.
􀃖 Nacharbeiten notwendig (Kerzen richten, Lichter löschen, Heizung zurückstellen, abschließen,
Fenster schließen usw.).
􀃖 Sonstiges:*
</t>
        </r>
      </text>
    </comment>
    <comment ref="C27" authorId="0" shapeId="0" xr:uid="{00000000-0006-0000-0100-00000E000000}">
      <text>
        <r>
          <rPr>
            <sz val="8"/>
            <color indexed="81"/>
            <rFont val="Tahoma"/>
          </rPr>
          <t xml:space="preserve">13. Sonderdienste zu Advent:
Der Zeitaufwand ist nach den örtlichen Gegebenheiten festzusetzen.
Faktor 1,2
􀃖 Adventskranz binden oder besorgen.
􀃖 Sonstige Traditionen berücksichtigen.
􀃖 Tannenreisig für Gestecke besorgen.
􀃖 Kerzen für Gestecke besorgen.
􀃖 Adventssingen.
􀃖 Sonstiges:
</t>
        </r>
      </text>
    </comment>
    <comment ref="C28" authorId="0" shapeId="0" xr:uid="{00000000-0006-0000-0100-00000F000000}">
      <text>
        <r>
          <rPr>
            <sz val="8"/>
            <color indexed="81"/>
            <rFont val="Tahoma"/>
          </rPr>
          <t xml:space="preserve">14. Sonderdienste zu Weihnachten:
Der Zeitaufwand ist nach den örtlichen Gegebenheiten festzusetzen.
Faktor 1,4
􀃖 Besorgen, aufstellen, schmücken des Baumes, abschmücken, aufräumen des
Schmucks, Abbau des Baumes und entsorgen, danach Grundreinigung.
􀃖 Auf- und Abbau der Krippe.
􀃖 Absprache mit beteiligten Gruppen und Personen.
􀃖 Raumbestuhlung anpassen.
􀃖 Zusätzliche Reinigungen und Herrichten des Raumes zwischen den Gottesdiensten.
􀃖 Sonstiges:
</t>
        </r>
      </text>
    </comment>
    <comment ref="C29" authorId="0" shapeId="0" xr:uid="{00000000-0006-0000-0100-000010000000}">
      <text>
        <r>
          <rPr>
            <sz val="8"/>
            <color indexed="81"/>
            <rFont val="Tahoma"/>
          </rPr>
          <t xml:space="preserve">15. Sonderdienste zur Konfirmation:
Der Zeitaufwand ist nach den örtlichen Gegebenheiten festzusetzen.
Faktor 1,4
􀃖 Proben und Absprachen mit beteiligten Personen.
􀃖 Raumbestuhlung anpassen.
􀃖 Besonderer Blumenschmuck.
􀃖 Besorgen von Tannen- oder Birkengrün zum Schmücken der Kirche.
􀃖 Konfirmandenabendmahl vorbereiten.
􀃖 Sonstiges:
</t>
        </r>
      </text>
    </comment>
    <comment ref="C30" authorId="0" shapeId="0" xr:uid="{00000000-0006-0000-0100-000011000000}">
      <text>
        <r>
          <rPr>
            <sz val="9"/>
            <color indexed="81"/>
            <rFont val="Tahoma"/>
            <family val="2"/>
          </rPr>
          <t xml:space="preserve">16. Sonderdienste zu Erntedank:
Der Zeitaufwand ist nach den örtlichen Gegebenheiten festzusetzen.
Faktor 1,4
􀃖 Annahme der Erntegaben, Dekoration und Abbau des Erntealtars, sortieren und abtransportieren
der Erntegaben.
􀃖 Absprache mit beteiligten Gruppen.
􀃖 Zusatzbestuhlung auf- und abbauen.
􀃖 Erhöhter Reinigungsaufwand.
􀃖 Sonstiges:
</t>
        </r>
      </text>
    </comment>
    <comment ref="C31" authorId="0" shapeId="0" xr:uid="{00000000-0006-0000-0100-000012000000}">
      <text>
        <r>
          <rPr>
            <sz val="8"/>
            <color indexed="81"/>
            <rFont val="Tahoma"/>
          </rPr>
          <t xml:space="preserve">17. Sonderdienste aus besonderem Anlass
(z. B. Kantatengottesdienste, Singspiele):
Der Zeitaufwand ist nach den örtlichen Gegebenheiten festzusetzen.
Faktor 1,4
􀃖 Absprache mit den Verantwortlichen.
􀃖 Bereithalten und Bedienung der Technik sowie Anwesenheit bei den Proben.
􀃖 Mithilfe beim Auf- und Abbau, Einweisung des Veranstalters.
􀃖 Raumbestuhlung anpassen, Aufräumarbeiten.
􀃖 Sonstiges:
</t>
        </r>
      </text>
    </comment>
    <comment ref="C33" authorId="0" shapeId="0" xr:uid="{00000000-0006-0000-0100-000013000000}">
      <text>
        <r>
          <rPr>
            <sz val="8"/>
            <color indexed="81"/>
            <rFont val="Tahoma"/>
          </rPr>
          <t xml:space="preserve">18. Regelmäßige Bestuhlung der Gemeinderäume: Faktor 1,2
Richtwert 60 m² pro Stunde
Be- und Entstuhlen der Gemeinderäume für regelmäßige Belegungen der Kirchengemeinde
sofern die Gruppen dies nicht selber vornehmen können.
</t>
        </r>
      </text>
    </comment>
    <comment ref="C35" authorId="0" shapeId="0" xr:uid="{00000000-0006-0000-0100-000014000000}">
      <text>
        <r>
          <rPr>
            <sz val="8"/>
            <color indexed="81"/>
            <rFont val="Tahoma"/>
          </rPr>
          <t xml:space="preserve">19. Besondere Veranstaltungen
Der Zeitaufwand ist nach den örtlichen Gegebenheiten festzusetzen.
Faktor 1,2
a) Gruppen aus der Kirchengemeinde:
􀃖 Absprache mit den Verantwortlichen.
􀃖 Plakate auf- und abhängen.
􀃖 Bereithalten und Bedienung der Technik sowie Anwesenheit bei den Proben.
􀃖 Mithilfe beim Auf- und Abbau, Einweisung des Veranstalters.
􀃖 Regulieren der Heizung und Beleuchtung (Zeitberücksichtigung bei Ziffer 27).
􀃖 Raumbestuhlung anpassen, Aufräumarbeiten.
􀃖 Zusätzliche Reinigung und Herrichten des Raumes.
􀃖 Sonstiges:
</t>
        </r>
      </text>
    </comment>
    <comment ref="C36" authorId="0" shapeId="0" xr:uid="{00000000-0006-0000-0100-000015000000}">
      <text>
        <r>
          <rPr>
            <sz val="8"/>
            <color indexed="81"/>
            <rFont val="Tahoma"/>
          </rPr>
          <t xml:space="preserve">b) Gastgruppen:
􀃖 Absprachen mit der Gastgruppe.
􀃖 Bereithalten und Bedienung der eigenen Technik sowie Anwesenheit bei den
Proben.
􀃖 Plakate auf- und abhängen.
􀃖 Anwesenheitspflicht und Mithilfe beim Auf- und Abbau.
􀃖 Raumbestuhlung anpassen, Aufräumarbeiten.
􀃖 Regulieren der Heizung und Beleuchtung (Zeitberücksichtigung bei Ziffer 27).
􀃖 Zusätzliche Reinigung und Herrichten des Raumes.
􀃖 Sonstiges:
</t>
        </r>
      </text>
    </comment>
    <comment ref="C37" authorId="0" shapeId="0" xr:uid="{00000000-0006-0000-0100-000016000000}">
      <text>
        <r>
          <rPr>
            <sz val="8"/>
            <color indexed="81"/>
            <rFont val="Tahoma"/>
          </rPr>
          <t>20. Vorträge:
Der Zeitaufwand ist nach den örtlichen Gegebenheiten festzusetzen.
Faktor 1,2
􀃖 Plakate auf- und abhängen.
􀃖 Vorbereitung des Raumes und frühzeitige Anwesenheit, Einweisung des Referenten/
der Referentin.
􀃖 Bereithalten, Aufbau und Bedienung der Technik.
􀃖 Erfrischungsgetränk bereitstellen.
􀃖 Bandaufnahme anfertigen.
􀃖 Rückbau und Aufräumarbeiten.
􀃖 Reinigung.
􀃖 Sonstiges:</t>
        </r>
      </text>
    </comment>
    <comment ref="C39" authorId="0" shapeId="0" xr:uid="{00000000-0006-0000-0100-000017000000}">
      <text>
        <r>
          <rPr>
            <sz val="8"/>
            <color indexed="81"/>
            <rFont val="Tahoma"/>
          </rPr>
          <t xml:space="preserve">21. Blumenschmuck:
Der Zeitaufwand ist nach den örtlichen Gegebenheiten festzusetzen.
Faktor 1,2
􀃖 Alte Blumen entfernen.
􀃖 Blumen besorgen (Gärtner).
􀃖 Blumen gießen und pflegen.
􀃖 Abfall entsorgen.
􀃖 Sonstiges:
</t>
        </r>
      </text>
    </comment>
    <comment ref="C40" authorId="0" shapeId="0" xr:uid="{00000000-0006-0000-0100-000018000000}">
      <text>
        <r>
          <rPr>
            <b/>
            <sz val="8"/>
            <color indexed="81"/>
            <rFont val="Tahoma"/>
          </rPr>
          <t>22. Blumenschmuck:
Richtwert 60 Minuten einmal pro Woche
Faktor
􀃖 Alte Blumen entfernen.
􀃖 Blumen besorgen.
􀃖 Blumen stecken oder in Vasen stellen.
􀃖 Blumen gießen und pflegen.
􀃖 Abfall entsorgen.
􀃖 Sonstiges:*</t>
        </r>
      </text>
    </comment>
    <comment ref="C41" authorId="0" shapeId="0" xr:uid="{00000000-0006-0000-0100-000019000000}">
      <text>
        <r>
          <rPr>
            <sz val="8"/>
            <color indexed="81"/>
            <rFont val="Tahoma"/>
          </rPr>
          <t xml:space="preserve">23. Schließdienste bei geöffneten Kirchen:
Der Zeitaufwand ist nach den örtlichen Gegebenheiten festzusetzen.
Faktor 1,4
􀃖 Nach Beschluss des Kirchengemeinderates zu bestimmten Zeiten die Kirche auf- und
wieder zuschließen (tägliche Öffnungszeiten einhalten).
􀃖 Organisation des Aufsichtsdienstes.
􀃖 Sonstiges:
</t>
        </r>
      </text>
    </comment>
    <comment ref="C42" authorId="0" shapeId="0" xr:uid="{00000000-0006-0000-0100-00001A000000}">
      <text>
        <r>
          <rPr>
            <sz val="8"/>
            <color indexed="81"/>
            <rFont val="Tahoma"/>
          </rPr>
          <t>23. Schließdienste bei geöffneten Kirchen:
Der Zeitaufwand ist nach den örtlichen Gegebenheiten festzusetzen.
Faktor 1,4
24. Botengänge, Schaukasten und Prospektständer:
Der Zeitaufwand ist nach den örtlichen Gegebenheiten festzusetzen.
Faktor 1,2
􀃖 Einladungen, Benachrichtigungen, Plakatieren, Informationsmaterial verteilen.
􀃖 Post, Plakate, Einkäufe, Hol- und Bringdienste usw.
􀃖 Gestaltung und Aktualisierung des Schaukastens.
􀃖 Bestückung und Aktualisierung von Werbewänden, Prospekttischen und Ständern.
􀃖 Sonstiges:</t>
        </r>
      </text>
    </comment>
    <comment ref="C43" authorId="0" shapeId="0" xr:uid="{00000000-0006-0000-0100-00001B000000}">
      <text>
        <r>
          <rPr>
            <sz val="8"/>
            <color indexed="81"/>
            <rFont val="Tahoma"/>
          </rPr>
          <t xml:space="preserve">25. Büchertisch, Getränke
Der Zeitaufwand ist nach den örtlichen Gegebenheiten festzusetzen.
Faktor 1,6
􀃖 Mitteilung von verkauften Büchern und/oder verbrauchten Getränken zur Abrechnung
durch die Kirchenpflege.
􀃖 Verwaltung einer Vorschusskasse für Einnahmen aus dem Verkauf von Postkarten,
Büchern, Prospekten, Getränken usw.
􀃖 Abwicklung von Einnahmen und Ausgaben aus dem Ein- und Verkauf von Postkarten,
Büchern, Prospekten, Getränken usw.
􀃖 Selbständige Tätigkeit außerhalb des Dienstauftrags (Schankkonzession).
</t>
        </r>
      </text>
    </comment>
    <comment ref="C44" authorId="0" shapeId="0" xr:uid="{00000000-0006-0000-0100-00001C000000}">
      <text>
        <r>
          <rPr>
            <sz val="8"/>
            <color indexed="81"/>
            <rFont val="Tahoma"/>
          </rPr>
          <t xml:space="preserve">26. Wartungsdienste:
Der Zeitaufwand ist nach den örtlichen Gegebenheiten festzusetzen.
Faktor 1,6
􀃖 Läuteanlage, Glocken, Uhr, Heizung, Lüftung, Klimaanlage, Tank, Kaminfeger, Feuerlöscher,
Blitzschutz, Gebäudealarmanlage, Fahrstuhl, Notstromanlage, Gasalarmanlage,
TÜV, Enthärtungsanlage usw.
􀃖 Termin ausmachen und Zugang ermöglichen.
􀃖 Bei jeder Wartung ist es wichtig, dass der Objektverantwortliche bei der Durchführung
der Wartungsarbeiten anwesend ist.
􀃖 Assistieren bei den Wartungen.
􀃖 Fremdwartungen an haustechnischen Anlagen sind zu überwachen und durch Unterschrift
zu bestätigen.
􀃖 Die Funktionskontrolle ist mit dem Wartungspersonal durchzuführen.
􀃖 Sonstiges:
</t>
        </r>
      </text>
    </comment>
    <comment ref="C45" authorId="0" shapeId="0" xr:uid="{00000000-0006-0000-0100-00001D000000}">
      <text>
        <r>
          <rPr>
            <b/>
            <sz val="8"/>
            <color indexed="81"/>
            <rFont val="Tahoma"/>
          </rPr>
          <t>27. Überwachung und Bedienung der Heizungs- und Lüftungsanlage:
Richtwert 30 Minuten pro Woche für 30 Wochen (Heizperiode)
Faktor 1,4
􀃖 Programmieren der Zeitschaltuhren bei nicht regelmäßigen Belegungen oder Schaltung
von Hand.
􀃖 Umstellen von Sommerzeit auf Winterzeit.
􀃖 Regelung der Ventile, Regelung von Boilern, Schaltung der Pumpen.
􀃖 Überprüfung von Öl-/Gasleitungen.
􀃖 Nachfüllen mit Wasser und Entlüften der Anlage.
􀃖 Brennstoffbestellung nach günstigem Angebot in Absprache mit der Kirchenpflege.
􀃖 Zugang bei der Lieferung ermöglichen, Lieferung kontrollieren.
􀃖 Sonstiges:*</t>
        </r>
      </text>
    </comment>
    <comment ref="C46" authorId="0" shapeId="0" xr:uid="{00000000-0006-0000-0100-00001E000000}">
      <text>
        <r>
          <rPr>
            <b/>
            <sz val="8"/>
            <color indexed="81"/>
            <rFont val="Tahoma"/>
          </rPr>
          <t>28. Kleinreparaturen, Gebäudekontrollen:
Richtwert 60 Minuten pro Woche für einen vollbeschäftigt Mitarbeitenden
Faktor 1,6
􀃖 Reparaturen soweit es die persönlichen Fertigkeiten zulassen.
􀃖 Einkauf von Leuchtmitteln und Verbrauchsmitteln.
􀃖 Pflege der Schlösser und Scharniere.
􀃖 Ausbesserungsarbeiten, Wartung und Pflege der technischen Hilfsmittel.
􀃖 Überwachung der Gebäude und Inneneinrichtung auf Rohrbrüche, undichte Ventile
und Leitungen, defekte Steuerungen, Funktionskontrollen.
􀃖 Vorbeugende Maßnahmen und Kontrollen bei ungewöhnlichen Wetterereignissen.
􀃖 In- oder Außerbetriebsetzung von Gebäude- und Anlagenteilen.
􀃖 Auswechseln von Dichtungen an Wasserzapfstellen sowie an WC-Spülern und an
Abläufen, Reinigen von Siphons, Geruchsverschlüsse mit Wasser füllen, Filter wechseln.
􀃖 Weitermelden von Schäden, Einweisung von Handwerkern und deren Betreuung,
Abzeichnung der Rapportzettel.
􀃖 Abschmieren und Kontrolle der Uhr, der Schlagwerke, der Glocken und Klöppel,
Nachregulieren der Turmuhr und sonstiger Schaltuhren.
􀃖 Sonstiges:*</t>
        </r>
      </text>
    </comment>
    <comment ref="C47" authorId="0" shapeId="0" xr:uid="{00000000-0006-0000-0100-00001F000000}">
      <text>
        <r>
          <rPr>
            <b/>
            <sz val="8"/>
            <color indexed="81"/>
            <rFont val="Tahoma"/>
          </rPr>
          <t>29. Kirchenführungen
Der Zeitaufwand ist nach den örtlichen Gegebenheiten festzusetzen.
Faktor 1,6</t>
        </r>
      </text>
    </comment>
    <comment ref="C48" authorId="0" shapeId="0" xr:uid="{00000000-0006-0000-0100-000020000000}">
      <text>
        <r>
          <rPr>
            <b/>
            <sz val="8"/>
            <color indexed="81"/>
            <rFont val="Tahoma"/>
          </rPr>
          <t>30. Dienstbesprechungen:
Richtwert 30 Minuten pro Woche für einen vollbeschäftigt Mitarbeitenden
Faktor 1,2
Hier werden an den jeweiligen Bedarf angepasst anstehende Termine angesprochen und
Informationen ausgetauscht.</t>
        </r>
      </text>
    </comment>
    <comment ref="C49" authorId="0" shapeId="0" xr:uid="{00000000-0006-0000-0100-000021000000}">
      <text>
        <r>
          <rPr>
            <b/>
            <sz val="8"/>
            <color indexed="81"/>
            <rFont val="Tahoma"/>
          </rPr>
          <t>31. Einfache Sonderdienste:
Der Zeitaufwand ist nach den örtlichen Gegebenheiten festzusetzen.
Faktor 1,2
􀃖 Recycling, Kompostieren, Sondermüll.
􀃖 Gemeindefest, Kirche im Grünen usw.
􀃖 Energie-Controlling.
􀃖 Sonstiges:</t>
        </r>
      </text>
    </comment>
    <comment ref="C50" authorId="0" shapeId="0" xr:uid="{00000000-0006-0000-0100-000022000000}">
      <text>
        <r>
          <rPr>
            <b/>
            <sz val="8"/>
            <color indexed="81"/>
            <rFont val="Tahoma"/>
          </rPr>
          <t>32. Schwierige Sonderdienste:
Der Zeitaufwand ist nach den örtlichen Gegebenheiten festzusetzen.
Faktor 1,6
􀃖 Einweisung und Überwachung bei Vermietung an Dritte.
􀃖 Begleitung von Baumaßnahmen.
􀃖 Führen von Kassen (Büchertisch, Getränke, Karten, Prospekte), Bautagebuch, Verbandbuch,
Energieverbrauchslisten, Zähllisten; Inventarverzeichnis, Fundbuch usw.).
􀃖 Teilnahme an der jährlichen Bauschau, Jahreslosung rahmen, Führen des Belegungsplanes
usw.
􀃖 Einkauf von Speisen und Getränken, Bewirtung von Gästen.
􀃖 Tischdekoration, Raumgestaltung usw.
􀃖 Organisation und Überwachung von Aufträgen an Fremdfirmen.
􀃖 Sonstiges:</t>
        </r>
      </text>
    </comment>
    <comment ref="C51" authorId="0" shapeId="0" xr:uid="{00000000-0006-0000-0100-000023000000}">
      <text>
        <r>
          <rPr>
            <b/>
            <sz val="8"/>
            <color indexed="81"/>
            <rFont val="Tahoma"/>
          </rPr>
          <t>33. Pflege der Topfpflanzen:
Der Zeitaufwand ist nach den örtlichen Gegebenheiten festzusetzen.
Faktor 1,2
Bepflanzen, Gießen, Düngen, Blätter abwaschen, Pflegen, mit Wasser besprühen und
gegen Ungeziefer behandeln, umtopfen.</t>
        </r>
      </text>
    </comment>
    <comment ref="C54" authorId="0" shapeId="0" xr:uid="{00000000-0006-0000-0100-000024000000}">
      <text>
        <r>
          <rPr>
            <b/>
            <sz val="8"/>
            <color indexed="81"/>
            <rFont val="Tahoma"/>
          </rPr>
          <t>34. Unterhaltsreinigung:
Bei Räumen bis 80 m²: Richtwert 100 m²/Stunde einmal pro Woche
Bei Räumen über 80 m²: Richtwert 120 m²/Stunde einmal pro Woche
Faktor 1,2
Unterhaltsreinigung ist die vor oder nach einer Belegung durchzuführende Reinigung. Sie
beinhaltet alle Tätigkeiten bis auf Fensterbankhöhe.
Das Be- bzw. Entstuhlen und das Reinigen der Tische gehören bei regelmäßigen Veranstaltungen
grundsätzlich nicht zum Dienstauftrag.
Bei Fußbankheizung ist ein Zuschlag zu berücksichtigen.
􀃖 Fußboden, Emporen und Treppen kehren oder mit Trockenmopp wischen. Bei Bedarf
mit einem Pflegezusatz feucht wischen.
􀃖 Altar, Kanzel, Taufstein, Bänke, Gesangbuchablagen, Spieltisch der Orgel, Garderobe
und sonstige Möblierung abstauben.
􀃖 Teppichboden, Schmutzfangmatten und Läufer saugen.
􀃖 Türen reinigen.
􀃖 Gruppen- und Nebenräume reinigen.</t>
        </r>
      </text>
    </comment>
    <comment ref="C63" authorId="0" shapeId="0" xr:uid="{00000000-0006-0000-0100-000025000000}">
      <text>
        <r>
          <rPr>
            <b/>
            <sz val="8"/>
            <color indexed="81"/>
            <rFont val="Tahoma"/>
          </rPr>
          <t>35. Pflegende Reinigung:
Richtwert 45 m²/Stunde ___mal pro Jahr
Faktor 1,2
􀃖 Bei verschiedenen Bodenbelägen (z. B. Holzböden) und Fußbänken ist in gewissen
Abständen ein Auftragen von Wachs oder Versiegelungspflege notwendig, um das
Holz zu erhalten und nicht grau oder schwarz werden zu lassen.
􀃖 Vorhandene Bestuhlung entfernen und wieder einbringen.
􀃖 Grundreinigung, Pflegemittel auftragen, evtl. Bohnern.
􀃖 Bei Fußbankheizung ist ein Zuschlag erforderlich.</t>
        </r>
      </text>
    </comment>
    <comment ref="C64" authorId="0" shapeId="0" xr:uid="{00000000-0006-0000-0100-000026000000}">
      <text>
        <r>
          <rPr>
            <b/>
            <sz val="8"/>
            <color indexed="81"/>
            <rFont val="Tahoma"/>
          </rPr>
          <t>36. Treppen im Innenbereich:
Richtwert 100 m²/Stunde einmal pro Woche
Faktor 1,2
􀃖 Eine Treppenstufe rechnet sich: Breite der Stufe = m²
[Beispiel: Breite der Stufe 80 Zentimeter = 0,8 m²]
(Diese Berechnung beinhaltet die Reinigung der Trittstufe, der Stellstufe, der Wangen
und des Geländers.)
􀃖 Podeste sind mit ihren tatsächlichen Ausmaßen zu berechnen.
􀃖 Podeste und Stufen (z. B. im Altarbereich, der Empore) sind als Flächen zu berechen.
􀃖 Sonstiges:*</t>
        </r>
      </text>
    </comment>
    <comment ref="C65" authorId="0" shapeId="0" xr:uid="{00000000-0006-0000-0100-000027000000}">
      <text>
        <r>
          <rPr>
            <b/>
            <sz val="8"/>
            <color indexed="81"/>
            <rFont val="Tahoma"/>
          </rPr>
          <t>37. Küchen:
Richtwert 30 m²/Stunde einmal pro Woche
Faktor 1,4
􀃖 Küchenboden, -wände und Einrichtungsgegenstände reinigen.
􀃖 Schränke, Herd, Backofen, Kühlschrank, Geschirrspüler, Kaffeemaschine, Dunstfilter,
Abfalleimer usw. sind nach Bedarf mindestens vierteljährlich mit entsprechenden Reinigern
und heißem Wasser auszuwaschen, Mülleimer leeren, Mitarbeiter/
Mitarbeiterinnen sind einzuweisen.
􀃖 die Lebensmittelhygiene-Vorschriften sind zu beachten.
􀃖 Sonstiges:*</t>
        </r>
      </text>
    </comment>
    <comment ref="C66" authorId="0" shapeId="0" xr:uid="{00000000-0006-0000-0100-000028000000}">
      <text>
        <r>
          <rPr>
            <b/>
            <sz val="8"/>
            <color indexed="81"/>
            <rFont val="Tahoma"/>
          </rPr>
          <t>38. Flure, Foyers und Garderoben:
Richtwert 100 m² bis 120 m²/Stunde einmal pro Woche
Faktor 1,2
Flure sind Übergangsbereiche und dienen als Schmutzschleuse vor den Räumen und
sind deshalb besonders sauber zu halten. Schmutz, der dort unentfernt liegen bleibt, wird
weitergetragen und schädigt die Böden der angrenzenden Räume.
􀃖 Flure, Foyers und Garderoben ohne Bestuhlung oder Bestückung mit Garderobeständern
(Richtwert 120 m²/Stunde einmal pro Woche).
􀃖 Flure, Foyers und Garderoben mit Bestuhlung oder Bestückung mit Garderobeständern
oder enge Gänge
(Richtwert 100 m²/Stunde einmal pro Woche).
􀃖 Sonstiges:*</t>
        </r>
      </text>
    </comment>
    <comment ref="C69" authorId="0" shapeId="0" xr:uid="{00000000-0006-0000-0100-000029000000}">
      <text>
        <r>
          <rPr>
            <b/>
            <sz val="8"/>
            <color indexed="81"/>
            <rFont val="Tahoma"/>
          </rPr>
          <t>39. Schmutzfangmatten und Röste:
Richtwert 20 m²/Stunde viermal pro Jahr
Faktor 1,2
􀃖 Schmutzfangmatten sind regelmäßig und intensiv zu saugen.
􀃖 Im Boden eingelassene Matten sind regelmäßig herauszunehmen und auszuklopfen
(eine Matte zählt mindestens wie ein Quadratmeter).
􀃖 Röste vor Eingangstüren sind herauszunehmen und der darunter liegende Schmutz
zu entfernen (ein Rost zählt mindestens wie ein Quadratmeter).
􀃖 Sonstiges:*</t>
        </r>
      </text>
    </comment>
    <comment ref="C70" authorId="0" shapeId="0" xr:uid="{00000000-0006-0000-0100-00002A000000}">
      <text>
        <r>
          <rPr>
            <b/>
            <sz val="8"/>
            <color indexed="81"/>
            <rFont val="Tahoma"/>
          </rPr>
          <t>40. Toilettenreinigung:
Richtwert 30 m²/Stunde
Faktor 1,2
􀃖 WC, Waschbecken mit Spiegel und den Boden reinigen, Papier und Seife nachfüllen
und regelmäßig die Wandfließen abwaschen.
􀃖 Die Häufigkeit der Reinigung ist abhängig von der Nutzungsfrequenz des Hauses.</t>
        </r>
      </text>
    </comment>
    <comment ref="C71" authorId="0" shapeId="0" xr:uid="{00000000-0006-0000-0100-00002B000000}">
      <text>
        <r>
          <rPr>
            <b/>
            <sz val="8"/>
            <color indexed="81"/>
            <rFont val="Tahoma"/>
          </rPr>
          <t>41. Fensterreinigung:
Richtwerte siehe unten
Die Reinigung umfasst zwei Flächen, die Innen- und Außenfläche des Fensters und
schließt den Rahmen mit ein. Die Fensterfläche ist mit Rahmen zu messen. Bei alten
Doppelfenstern zum Öffnen ist die Fläche zu verdoppeln.
􀃖 Großflächige glatte Scheiben
(Richtwert 10 m²/Stunde zweimal pro Jahr).
Faktor 1,2
􀃖 Mit Sprossen unterteilte Scheiben
(Richtwert 8 m²/Stunde zweimal pro Jahr).
Faktor 1,2
􀃖 Klein unterteilte Scheiben und Kunstverglasung
(Richtwert 6 m²/Stunde zweimal pro Jahr).
Faktor 1,4
􀃖 Scheiben, die schwer zugänglich sind oder höher als 2,50 Meter liegen
(Richtwert 6 m²/Stunde ___mal pro Jahr).
Faktor 1,4</t>
        </r>
      </text>
    </comment>
    <comment ref="C76" authorId="0" shapeId="0" xr:uid="{00000000-0006-0000-0100-00002C000000}">
      <text>
        <r>
          <rPr>
            <b/>
            <sz val="8"/>
            <color indexed="81"/>
            <rFont val="Tahoma"/>
          </rPr>
          <t>42. Glastüren und Glasflächen im Eingangsbereich:
Richtwert 20 m²/Stunde 18mal pro Jahr - der Richtwert beinhaltet das
regelmäßige Entfernen von Griffspuren und die mehrmalige Grundreinigung
Faktor 1,2
􀃖 Türen und Fensterelemente in Eingangsbereichen mit Glasflächen in Türgriffhöhe
sind zu berücksichtigen.</t>
        </r>
      </text>
    </comment>
    <comment ref="C77" authorId="0" shapeId="0" xr:uid="{00000000-0006-0000-0100-00002D000000}">
      <text>
        <r>
          <rPr>
            <b/>
            <sz val="8"/>
            <color indexed="81"/>
            <rFont val="Tahoma"/>
          </rPr>
          <t>43. Großputz:
Richtwert 30 m²/Stunde einmal pro Jahr
Faktor 1,2
Sämtliche Fußboden- und Fensterflächen in Innenräumen sind zu berücksichtigen. Zum
Großputz gehören u. a. folgende Tätigkeiten:
􀃖 Grundreinigung und pflegende Reinigung aller Fußbodenbeläge und der Fußbänke,
der Teppiche, Läufer und Schmutzfangmatten.
􀃖 Fenster putzen und hohe Fenster abstauben.
􀃖 Spinnweben an Decken und Wänden entfernen.
􀃖 Bankauflagen entfernen und absaugen.
􀃖 Bänke, Tische und Stühle feucht wischen und mit Pflegemittel behandeln.
􀃖 Reinigen der Lampen.
􀃖 Feuchte Reinigung der Heizkörper.
􀃖 Wände feucht abwischen.
􀃖 Bilderrahmen pflegend reinigen.
􀃖 Türen, Schränke und Wände pflegend reinigen.
􀃖 Kunstgegenstände vorsichtig abstauben oder absaugen.
􀃖 Sonstiges:*</t>
        </r>
      </text>
    </comment>
    <comment ref="C78" authorId="0" shapeId="0" xr:uid="{00000000-0006-0000-0100-00002E000000}">
      <text>
        <r>
          <rPr>
            <b/>
            <sz val="8"/>
            <color indexed="81"/>
            <rFont val="Tahoma"/>
          </rPr>
          <t>44. Turmreinigung und Bühne:
Richtwert 80 m²/Stunde zweimal pro Jahr
Faktor 1,2
􀃖 Glockenstube, Uhrkasten, Zwischenböden, Treppen, Gebälk, Bühnenraum von
Schmutz sowie Vogelkot und Fliegen kehren (Frühjahr und Herbst).
􀃖 Beim Aufenthalt in der Glockenstube sind die Sicherheitsbestimmungen zu beachten.
􀃖 Fenster im Turm reinigen (einmal pro Jahr).
􀃖 Sonstiges:*</t>
        </r>
      </text>
    </comment>
    <comment ref="C79" authorId="0" shapeId="0" xr:uid="{00000000-0006-0000-0100-00002F000000}">
      <text>
        <r>
          <rPr>
            <b/>
            <sz val="8"/>
            <color indexed="81"/>
            <rFont val="Tahoma"/>
          </rPr>
          <t>45. Reinigung der sonstigen Nebenräume:
Richtwert 100 m²/Stunde zweimal pro Jahr
Faktor 1,2
􀃖 Heizraum, Stuhllager, Tankraum, Kellerräume, Lagerräume usw.
􀃖 Sonstiges:*</t>
        </r>
      </text>
    </comment>
    <comment ref="C80" authorId="0" shapeId="0" xr:uid="{00000000-0006-0000-0100-000030000000}">
      <text>
        <r>
          <rPr>
            <b/>
            <sz val="8"/>
            <color indexed="81"/>
            <rFont val="Tahoma"/>
          </rPr>
          <t>B Kindergärten:
Die Unterhaltsreinigung im Kindergarten beinhaltet:
􀃖 Fußböden kehren und/oder feucht wischen.
􀃖 Fensterbänke und Heizkörper abstauben.
􀃖 Teppichboden, Schmutzfangmatten, Läufer saugen.
􀃖 Türen reinigen.
􀃖 Gruppen- und Nebenräume reinigen.</t>
        </r>
      </text>
    </comment>
    <comment ref="C81" authorId="0" shapeId="0" xr:uid="{00000000-0006-0000-0100-000031000000}">
      <text>
        <r>
          <rPr>
            <b/>
            <sz val="8"/>
            <color indexed="81"/>
            <rFont val="Tahoma"/>
          </rPr>
          <t>46. Gruppenräume, Kleingruppenräume und Intensivräume im Kindergarten:
Richtwert 2,5 mal pro Woche fegen = 180 m²/Stunde und
2,5 mal pro Woche nass putzen = 90 m²/Stunde
Faktor 1,0
Kinder spielen überwiegend auf dem Boden und auf Teppichen, deshalb ist hier auf besondere
Sauberkeit zu achten. Bau- und Spielteppiche müssen, um Gesundheitsgefahren
vorzubeugen, regelmäßig durch Saugen von Grobschmutz und Staub gereinigt werden.
Da die Witterungsverhältnisse bei der Verschmutzung eine große Rolle spielen, hat sich
der o. g. Richtwert und die Reinigungshäufigkeit im Jahresmittel bewährt.
􀃖 Die Tische sind von den pädagogischen Mitarbeitenden von Fingerfarben, Kleberesten
usw. zu reinigen. Bastelabfälle sind ebenfalls durch die pädagogischen Mitarbeitenden
zu entfernen.
􀃖 Die pädagogischen Mitarbeitenden stellen die Stühle auf die Tische und die Reinigungskraft
stellt sie wieder herunter.
􀃖 Unterhaltsreinigung.
􀃖 Wenn Küchenzeilen, die von Kindern benutzt werden, eingebaut sind, ist ein Zuschlag
anzusetzen.
􀃖 Sonstiges:*</t>
        </r>
      </text>
    </comment>
    <comment ref="C84" authorId="0" shapeId="0" xr:uid="{00000000-0006-0000-0100-000032000000}">
      <text>
        <r>
          <rPr>
            <b/>
            <sz val="8"/>
            <color indexed="81"/>
            <rFont val="Tahoma"/>
          </rPr>
          <t>47. Pflegende Reinigung:
Richtwert 45 m²/Stunde ___mal pro Jahr
Faktor 1,0
􀃖 Bei verschiedenen Bodenbelägen (z. B. Holzböden) ist in gewissen Abständen ein
Auftragen von Wachs oder Versiegelungspflege notwendig, um das Holz zu erhalten
und nicht grau oder schwarz werden zu lassen.
􀃖 Vorhandene Bestuhlung entfernen und wieder einbringen.
􀃖 Grundreinigung, Pflegemittel auftragen, evtl. Bohnern.</t>
        </r>
      </text>
    </comment>
    <comment ref="C85" authorId="0" shapeId="0" xr:uid="{00000000-0006-0000-0100-000033000000}">
      <text>
        <r>
          <rPr>
            <b/>
            <sz val="8"/>
            <color indexed="81"/>
            <rFont val="Tahoma"/>
          </rPr>
          <t>48. Küchen:
Richtwert 50 m²/Stunde einmal pro Woche
Faktor 1,2
􀃖 Böden, Wände und Fronten reinigen.
􀃖 Türen reinigen.
􀃖 Sonstiges:*</t>
        </r>
      </text>
    </comment>
    <comment ref="C86" authorId="0" shapeId="0" xr:uid="{00000000-0006-0000-0100-000034000000}">
      <text>
        <r>
          <rPr>
            <b/>
            <sz val="8"/>
            <color indexed="81"/>
            <rFont val="Tahoma"/>
          </rPr>
          <t>49. Zweite Spielebene:
Richtwert einmal pro Woche fegen = 160 m²/Stunde
und einmal pro Woche nass putzen = 80 m²/Stunde
Faktor 1,0
􀃖 Bei Spielebenen, die von der Reinigungskraft gepflegt werden, ist die zumeist erschwerte
Zugänglichkeit zu berücksichtigen.
􀃖 Jede Treppenstufe ist als 1 m² zu berechnen.
􀃖 Da es sich normalerweise um Holzteile handelt, sind jährlich auch mehrere pflegende
Behandlungen vorzusehen.
􀃖 Ist die Ebene mit Teppichboden belegt, so ist die Ziffer 58 zu beachten.
􀃖 Sonstiges:*</t>
        </r>
      </text>
    </comment>
    <comment ref="C89" authorId="0" shapeId="0" xr:uid="{00000000-0006-0000-0100-000035000000}">
      <text>
        <r>
          <rPr>
            <b/>
            <sz val="8"/>
            <color indexed="81"/>
            <rFont val="Tahoma"/>
          </rPr>
          <t>50. Gymnastikräume:
Richtwert bei täglicher Benutzung viermal pro Woche mit
angefeuchtetem Wischmopp = 280 m²/Stunde und
einmal nass putzen = 120 m²/Stunde
Faktor 1,0
Da Gymnastikräume üblicherweise nur mit Turnschuhen begangen werden, ist dieser
Richtwert auskömmlich.
Finden Angebote für Eltern (z. B. Buchausstellungen, Diavorträge, Filmvorführungen u. ä.)
in den Räumen statt, werden die Räume mit Straßenschuhen betreten. Dies ist beim jährlichen
Aufwand durch zusätzliche Nassreinigung zu berücksichtigen.</t>
        </r>
      </text>
    </comment>
    <comment ref="C92" authorId="0" shapeId="0" xr:uid="{00000000-0006-0000-0100-000036000000}">
      <text>
        <r>
          <rPr>
            <b/>
            <sz val="8"/>
            <color indexed="81"/>
            <rFont val="Tahoma"/>
          </rPr>
          <t>51. Büros:
Richtwert einmal pro Woche reinigen = 100 m²/Stunde
Faktor 1,0
􀃖 Wird das Leiterinnenzimmer auch als Kleingruppenraum benutzt, z. B. zur Sprachförderung,
für Schulanfänger, wenn etwas Besonderes einzuüben ist usw., ist der
Richtwert wie unter Ziffer 46 anzuwenden.
􀃖 Sonstiges:*</t>
        </r>
      </text>
    </comment>
    <comment ref="C93" authorId="0" shapeId="0" xr:uid="{00000000-0006-0000-0100-000037000000}">
      <text>
        <r>
          <rPr>
            <b/>
            <sz val="8"/>
            <color indexed="81"/>
            <rFont val="Tahoma"/>
          </rPr>
          <t>52. Flure, Garderoben:
Richtwerte siehe unten
Faktor 1,0
Flure sind Übergangsbereiche und dienen als Schmutzschleuse vor den Räumen und
sind deshalb täglich nass zu reinigen. Schmutz, der dort unentfernt liegen bleibt, wird weitergetragen
und schädigt die Böden der angrenzenden Räume.
Bereiche der Flure und Garderoben in Kindergärten werden oft auch als Spielecken genutzt.
􀃖 Großflächig und ohne Bestuhlung oder Bestückung mit Garderobeständern (Richtwert
120 m²/Stunde fünfmal pro Woche).
􀃖 Mit Bestuhlung oder enge Gänge (Richtwert 100 m²/Stunde fünfmal pro Woche).
􀃖 Sonstiges:*</t>
        </r>
      </text>
    </comment>
    <comment ref="C96" authorId="0" shapeId="0" xr:uid="{00000000-0006-0000-0100-000038000000}">
      <text>
        <r>
          <rPr>
            <b/>
            <sz val="8"/>
            <color indexed="81"/>
            <rFont val="Tahoma"/>
          </rPr>
          <t>53. Schmutzfangmatten und Röste:
Richtwert 20 m²/Stunde viermal pro Jahr
Faktor 1,0
􀃖 Schmutzfangmatten sind regelmäßig und intensiv zu saugen.
􀃖 Im Boden eingelassene Matten sind regelmäßig herauszunehmen und auszuklopfen
(eine Matte zählt mindestens wie ein Quadratmeter).
􀃖 Röste vor Eingangstüren sind viermal jährlich herauszunehmen und der darunter liegende
Schmutz zu entfernen (ein Rost zählt mindestens wie ein Quadratmeter).
􀃖 Sonstiges:*</t>
        </r>
      </text>
    </comment>
    <comment ref="C97" authorId="0" shapeId="0" xr:uid="{00000000-0006-0000-0100-000039000000}">
      <text>
        <r>
          <rPr>
            <b/>
            <sz val="8"/>
            <color indexed="81"/>
            <rFont val="Tahoma"/>
          </rPr>
          <t>54. Toilettenreinigung (täglich):
Richtwert 30 m²/Stunde
Faktor 1,2
􀃖 WC, Waschbecken mit Spiegel und den Boden reinigen, Papier und Seife nachfüllen
und regelmäßig die Wandfließen abwaschen.</t>
        </r>
      </text>
    </comment>
    <comment ref="C98" authorId="0" shapeId="0" xr:uid="{00000000-0006-0000-0100-00003A000000}">
      <text>
        <r>
          <rPr>
            <b/>
            <sz val="8"/>
            <color indexed="81"/>
            <rFont val="Tahoma"/>
          </rPr>
          <t>55. Fensterreinigung:
Richtwerte siehe unten
Die Reinigung umfasst zwei Flächen, die Innen- und Außenfläche des Fensters und
schließt den Rahmen mit ein. Die Fensterfläche ist mit Rahmen zu messen. Bei alten
Doppelfenstern zum Öffnen ist die Fläche zu verdoppeln.
􀃖 Großflächige glatte Scheiben
(Richtwert 10 m²/Stunde zweimal pro Jahr).
Faktor
􀃖 Mit Sprossen unterteilte Scheiben
(Richtwert 8 m²/Stunde zweimal pro Jahr).
Faktor
􀃖 Klein unterteilte Scheiben und Kunstverglasung
(Richtwert 6 m²/Stunde zweimal pro Jahr).
Faktor
􀃖 Scheiben, die schwer zugänglich sind oder höher als 2,50 Meter liegen
(Richtwert 6 m²/Stunde ___mal pro Jahr).
Faktor</t>
        </r>
      </text>
    </comment>
    <comment ref="C103" authorId="0" shapeId="0" xr:uid="{00000000-0006-0000-0100-00003B000000}">
      <text>
        <r>
          <rPr>
            <b/>
            <sz val="8"/>
            <color indexed="81"/>
            <rFont val="Tahoma"/>
          </rPr>
          <t>56. Glastüren und Glasflächen im Eingangsbereich:
Richtwert 20 m²/Stunde 18mal pro Jahr - der Richtwert beinhaltet
das regelmäßige Entfernen von Griffspuren und die mehrmalige
Grundreinigung
Faktor 1,2
􀃖 Türen und Fensterelemente in Eingangsbereichen mit Glasflächen in Türgriffhöhe
sind zu berücksichtigen.</t>
        </r>
      </text>
    </comment>
    <comment ref="C104" authorId="0" shapeId="0" xr:uid="{00000000-0006-0000-0100-00003C000000}">
      <text>
        <r>
          <rPr>
            <b/>
            <sz val="8"/>
            <color indexed="81"/>
            <rFont val="Tahoma"/>
          </rPr>
          <t>57. Großputz:
Richtwert 30 m²/Stunde einmal pro Jahr
Faktor 1,2
Sämtliche Fußboden- und Fensterflächen in Innenräumen sind zu berücksichtigen. Zum
Großputz gehören u. a. folgende Tätigkeiten:
􀃖 Grundreinigung und pflegende Reinigung aller Fußbodenbeläge und der Fußbänke,
der Teppiche, Läufer und Schmutzfangmatten.
􀃖 Fenster putzen.
􀃖 Spinnweben an Decken und Wänden entfernen.
􀃖 Tische und Stühle feucht wischen und mit Pflegemittel behandeln.
􀃖 Reinigen der Lampen und der Bürogeräte.
􀃖 Feuchte Reinigung der Heizkörper.
􀃖 Wände feucht abwischen.
􀃖 Bilderrahmen pflegend reinigen.
􀃖 Türen, Schränke und Wände pflegend reinigen.
􀃖 Sonstiges:*</t>
        </r>
      </text>
    </comment>
    <comment ref="C105" authorId="0" shapeId="0" xr:uid="{00000000-0006-0000-0100-00003D000000}">
      <text>
        <r>
          <rPr>
            <b/>
            <sz val="8"/>
            <color indexed="81"/>
            <rFont val="Tahoma"/>
          </rPr>
          <t>58. Teppiche tief reinigen:
Richtwert 20 m²/Stunde mindestens zweimal pro Jahr
Faktor 1,2
􀃖 Aus Hygienegründen ist eine Grundreinigung der Bau- und Spielteppiche mindestens
zweimal pro Jahr durchzuführen (auswaschen, shampoonieren, mit Nasssauger oder
ähnlichem Gerät bearbeiten); sie wird üblicherweise von den pädagogisch Mitarbeitenden
erledigt.
􀃖 Sonstiges:*</t>
        </r>
      </text>
    </comment>
    <comment ref="C106" authorId="0" shapeId="0" xr:uid="{00000000-0006-0000-0100-00003E000000}">
      <text>
        <r>
          <rPr>
            <b/>
            <sz val="8"/>
            <color indexed="81"/>
            <rFont val="Tahoma"/>
          </rPr>
          <t>59. Reinigung der sonstigen Nebenräume:
Richtwert 100 m²/Stunde zweimal pro Jahr
Faktor 1,0
􀃖 Heizraum, Stuhllager, Tankraum, Kellerräume, Lagerräume usw.
􀃖 Sonstiges:*</t>
        </r>
      </text>
    </comment>
    <comment ref="C108" authorId="0" shapeId="0" xr:uid="{00000000-0006-0000-0100-00003F000000}">
      <text>
        <r>
          <rPr>
            <b/>
            <sz val="8"/>
            <color indexed="81"/>
            <rFont val="Tahoma"/>
          </rPr>
          <t>60. Unterhaltsreinigung:
Richtwert 100 m²/Stunde einmal pro Woche
Faktor 1,0
a) Büroräume:
􀃖 Fußböden kehren, saugen und/oder feucht wischen.
􀃖 Freie Möbeloberflächen, Fensterbänke und Heizkörper abwischen.
􀃖 Teppichboden, Schmutzfangmatten, Läufer saugen.
􀃖 Papierkörbe leeren.
􀃖 Eventuell vorhandene Waschbecken in den Büroräumen reinigen.
􀃖 Sonstiges:*
b) Besprechungs- und Sitzungsräume:
􀃖 Fußböden kehren, saugen und/oder feucht wischen.
􀃖 Einrichtungsgegenstände, Fensterbänke und Heizkörper abwischen.
􀃖 Papierkörbe leeren.
􀃖 Sonstiges:*</t>
        </r>
      </text>
    </comment>
    <comment ref="C111" authorId="0" shapeId="0" xr:uid="{00000000-0006-0000-0100-000040000000}">
      <text>
        <r>
          <rPr>
            <b/>
            <sz val="8"/>
            <color indexed="81"/>
            <rFont val="Tahoma"/>
          </rPr>
          <t>61. Pflegende Reinigung:
Richtwert 45 m²/Stunde ___mal pro Jahr
(Die Reinigungshäufigkeit muss vor Ort festgelegt werden.)
Faktor 1,0
􀃖 Bei verschiedenen Bodenbelägen (z. B. Holzböden) ist in gewissen Abständen ein
Auftragen von Wachs oder Versiegelungspflege notwendig, um das Holz zu erhalten
und nicht grau oder schwarz werden zu lassen.
􀃖 Vorhandene Bestuhlung in den Räumen entfernen und wieder einbringen.
􀃖 Grundreinigung, Pflegemittel auftragen, evtl. Bohnern.
􀃖 Sonstiges:*</t>
        </r>
      </text>
    </comment>
    <comment ref="C112" authorId="0" shapeId="0" xr:uid="{00000000-0006-0000-0100-000041000000}">
      <text>
        <r>
          <rPr>
            <b/>
            <sz val="8"/>
            <color indexed="81"/>
            <rFont val="Tahoma"/>
          </rPr>
          <t>62. Treppen im Innenbereich:
Richtwert 100 m²/Stunde einmal pro Woche
Faktor 1,0
􀃖 Eine Treppenstufe rechnet sich: Breite der Stufe = m²
[Beispiel: Breite der Stufe 80 Zentimeter = 0,8 m²]
(Diese Berechnung beinhaltet die Reinigung der Trittstufe, der Stellstufe, der Wangen
und des Geländers.)
􀃖 Podeste sind mit ihren tatsächlichen Ausmaßen zu berechnen.
􀃖 Sonstiges:*</t>
        </r>
      </text>
    </comment>
    <comment ref="C113" authorId="0" shapeId="0" xr:uid="{00000000-0006-0000-0100-000042000000}">
      <text>
        <r>
          <rPr>
            <b/>
            <sz val="8"/>
            <color indexed="81"/>
            <rFont val="Tahoma"/>
          </rPr>
          <t>63. Teeküchen:
Richtwert 50 m²/Stunde einmal pro Woche
Faktor 1,2
􀃖 Böden, Wände und Fronten reinigen.
􀃖 Türen reinigen.
􀃖 Sonstiges:*</t>
        </r>
      </text>
    </comment>
    <comment ref="C114" authorId="0" shapeId="0" xr:uid="{00000000-0006-0000-0100-000043000000}">
      <text>
        <r>
          <rPr>
            <b/>
            <sz val="8"/>
            <color indexed="81"/>
            <rFont val="Tahoma"/>
          </rPr>
          <t>64. Flure, Foyers und Garderoben:
Richtwerte siehe unten
Faktor 1,0
Flure sind Übergangsbereiche und dienen als Schmutzschleuse vor den Räumen und
sind deshalb besonders sauber zu halten. Schmutz, der dort unentfernt liegen bleibt, wird
weitergetragen und schädigt die Böden der angrenzenden Räume.
􀃖 Flure, Foyers und Garderoben ohne Bestuhlung oder Bestückung mit Garderobeständern
(Richtwert 120 m²/Stunde einmal pro Woche).
􀃖 Flure, Foyers und Garderoben mit Bestuhlung oder Bestückung mit Garderobeständern
oder enge Gänge
(Richtwert 100 m²/Stunde einmal pro Woche).
􀃖 Sonstiges:*</t>
        </r>
      </text>
    </comment>
    <comment ref="C117" authorId="0" shapeId="0" xr:uid="{00000000-0006-0000-0100-000044000000}">
      <text>
        <r>
          <rPr>
            <b/>
            <sz val="8"/>
            <color indexed="81"/>
            <rFont val="Tahoma"/>
          </rPr>
          <t>65. Schmutzfangmatten und Röste:
Richtwert 20 m²/Stunde viermal pro Jahr
Faktor 1,0
􀃖 Schmutzfangmatten sind regelmäßig und intensiv zu saugen.
􀃖 Im Boden eingelassene Matten sind regelmäßig herauszunehmen und auszuklopfen
(eine Matte zählt mindestens wie ein Quadratmeter).
􀃖 Röste vor Eingangstüren sind herauszunehmen und der darunter liegende Schmutz
zu entfernen (ein Rost zählt mindestens wie ein Quadratmeter).
􀃖 Sonstiges:*</t>
        </r>
      </text>
    </comment>
    <comment ref="C118" authorId="0" shapeId="0" xr:uid="{00000000-0006-0000-0100-000045000000}">
      <text>
        <r>
          <rPr>
            <b/>
            <sz val="8"/>
            <color indexed="81"/>
            <rFont val="Tahoma"/>
          </rPr>
          <t>66. Toilettenreinigung:
Richtwert 30 m²/Stunde ___mal pro Woche
(Die Reinigungshäufigkeit muss vor Ort festgelegt werden.)
Faktor 1,2
􀃖 WC, Waschbecken mit Spiegel und den Boden reinigen, Papier und Seife nachfüllen
und regelmäßig die Wandfließen abwaschen.</t>
        </r>
      </text>
    </comment>
    <comment ref="C119" authorId="0" shapeId="0" xr:uid="{00000000-0006-0000-0100-000046000000}">
      <text>
        <r>
          <rPr>
            <b/>
            <sz val="8"/>
            <color indexed="81"/>
            <rFont val="Tahoma"/>
          </rPr>
          <t>67. Fensterreinigung:
Richtwerte siehe unten
Die Reinigung umfasst zwei Flächen, die Innen- und Außenfläche des Fensters und
schließt den Rahmen mit ein. Die Fensterfläche ist mit Rahmen zu messen. Bei alten
Doppelfenstern zum Öffnen ist die Fläche zu verdoppeln.
􀃖 Großflächige glatte Scheiben
(Richtwert 10 m²/Stunde zweimal pro Jahr).
Faktor 1,2
􀃖 Mit Sprossen unterteilte Scheiben
(Richtwert 8 m²/Stunde zweimal pro Jahr).
Faktor 1,2
􀃖 Klein unterteilte Scheiben und Kunstverglasung
(Richtwert 6 m²/Stunde zweimal pro Jahr).
Faktor 1,4
􀃖 Scheiben, die schwer zugänglich sind oder höher als 2,50 Meter liegen
(Richtwert 6 m²/Stunde ___mal pro Jahr).
Faktor 1,4</t>
        </r>
      </text>
    </comment>
    <comment ref="C124" authorId="0" shapeId="0" xr:uid="{00000000-0006-0000-0100-000047000000}">
      <text>
        <r>
          <rPr>
            <b/>
            <sz val="8"/>
            <color indexed="81"/>
            <rFont val="Tahoma"/>
          </rPr>
          <t>68. Glastüren und Glasflächen im Eingangsbereich:
Richtwert 20 m²/Stunde 18mal pro Jahr - der Richtwert beinhaltet
das regelmäßige Entfernen von Griffspuren und die mehrmalige
Grundreinigung
Faktor 1,2
􀃖 Türen und Fensterelemente in Eingangsbereichen mit Glasflächen in Türgriffhöhe
sind zu berücksichtigen.</t>
        </r>
      </text>
    </comment>
    <comment ref="C125" authorId="0" shapeId="0" xr:uid="{00000000-0006-0000-0100-000048000000}">
      <text>
        <r>
          <rPr>
            <b/>
            <sz val="8"/>
            <color indexed="81"/>
            <rFont val="Tahoma"/>
          </rPr>
          <t>69. Großputz:
Richtwert 30 m²/Stunde einmal pro Jahr
Faktor 1,2
Sämtliche Fußboden- und Fensterflächen in Innenräumen sind zu berücksichtigen.
Zum Großputz gehören u. a. folgende Tätigkeiten:
􀃖 Grundreinigung und pflegende Reinigung aller Fußbodenbeläge, der Teppiche, Läufer
und Schmutzfangmatten.
􀃖 Fenster putzen und hohe Fenster abstauben.
􀃖 Spinnweben an Decken und Wänden entfernen.
􀃖 Tische und Stühle feucht wischen und mit Pflegemittel behandeln.
􀃖 Reinigen der Lampen und der Bürogeräte.
􀃖 Feuchte Reinigung der Heizkörper.􀃖 Wände feucht abwischen.
􀃖 Bilderrahmen pflegend reinigen.
􀃖 Türen, Schränke und Wände pflegend reinigen.
􀃖 Kunstgegenstände vorsichtig abstauben oder absaugen.
􀃖 Sonstiges:*</t>
        </r>
      </text>
    </comment>
    <comment ref="C126" authorId="0" shapeId="0" xr:uid="{00000000-0006-0000-0100-000049000000}">
      <text>
        <r>
          <rPr>
            <b/>
            <sz val="8"/>
            <color indexed="81"/>
            <rFont val="Tahoma"/>
          </rPr>
          <t>70. Reinigung der Nebenräume:
Richtwert 100 m²/Stunde ___mal pro Jahr
(Die Reinigungshäufigkeit muss vor Ort festgelegt werden.)
Faktor 1,0
􀃖 Kopierer-Raum, EDV-Raum, Raum der Telefonanlage usw.
􀃖 Sonstiges:*</t>
        </r>
      </text>
    </comment>
    <comment ref="C127" authorId="0" shapeId="0" xr:uid="{00000000-0006-0000-0100-00004A000000}">
      <text>
        <r>
          <rPr>
            <b/>
            <sz val="8"/>
            <color indexed="81"/>
            <rFont val="Tahoma"/>
          </rPr>
          <t>71. Reinigung der sonstigen Nebenräume:
Richtwert 100 m²/Stunde zweimal pro Jahr
Faktor 1,0
􀃖 Heizraum, Stuhllager, Tankraum, Kellerräume, Lagerräume usw.
􀃖 Sonstiges:*</t>
        </r>
      </text>
    </comment>
    <comment ref="C129" authorId="0" shapeId="0" xr:uid="{00000000-0006-0000-0100-00004B000000}">
      <text>
        <r>
          <rPr>
            <b/>
            <sz val="8"/>
            <color indexed="81"/>
            <rFont val="Tahoma"/>
          </rPr>
          <t>72. Reinigung der Hofflächen, Außentreppen und Gehwege ohne Kehrmaschine
(Richtwert 250 m²/Stunde einmal pro Woche)/
mit Kehrmaschine (Richtwert 500 m²/Stunde einmal pro Woche) -
dieser Richtwert beinhaltet auch die Reinigung der Flächen, die nicht
mit der Kehrmaschine gereinigt werden können
Faktor 1,2
􀃖 Reinigung der Hofflächen und Gehwege.
􀃖 Reinigung der Außentreppen.
􀃖 Überwachung und Reinigung von Abläufen.
􀃖 Entfernen von Wildkräutern aus Fugen und Kanten.
􀃖 Entsorgen des Kehrgutes.
􀃖 Bei Kopfsteinpflaster ist ein Zuschlag notwendig.
􀃖 Wenn aufgrund der örtlichen Verhältnisse ein zusätzlicher erhöhter Aufwand für das
Aufsammeln von Abfall erforderlich ist, ist ein Zuschlag notwendig.
􀃖 Sonstiges:*</t>
        </r>
      </text>
    </comment>
    <comment ref="C132" authorId="0" shapeId="0" xr:uid="{00000000-0006-0000-0100-00004C000000}">
      <text>
        <r>
          <rPr>
            <b/>
            <sz val="8"/>
            <color indexed="81"/>
            <rFont val="Tahoma"/>
          </rPr>
          <t>73. Laubbeseitigung:
Richtwert 250 m²/Stunde fünfmal pro Jahr
Faktor 1,2
Dieser Richtwert ist als Zuschlag zur normalen wöchentlichen Reinigung zu betrachten.
􀃖 Zusammenrechen und entsorgen der Blätter (Es sind auch Bäume und Sträucher auf
Nachbargrundstücken zu berücksichtigen, die ihr Laub auf Flächen abwerfen, die im
Rahmen des Dienstauftrags sauber zu halten sind.)
􀃖 Sonstiges:*</t>
        </r>
      </text>
    </comment>
    <comment ref="C133" authorId="0" shapeId="0" xr:uid="{00000000-0006-0000-0100-00004D000000}">
      <text>
        <r>
          <rPr>
            <b/>
            <sz val="8"/>
            <color indexed="81"/>
            <rFont val="Tahoma"/>
          </rPr>
          <t>74. Winterdienst:
Der Zeitaufwand ist nach den örtlichen Gegebenheiten festzusetzen.
Faktor 1,2
Entweder pauschaliert in der dienstlichen Inanspruchnahme berücksichtigt oder auf
Nachweis abzurechnen.
􀃖 Räumen bei Schnee (bei anhaltendem Schneefall mehrmals täglich) und Streuen bei
Glatteis.
􀃖 Freihalten der Abläufe für Schmelzwasser.
􀃖 Abgrenzung, welche Flächen geräumt werden sollen (z. B. Zugangswege).
􀃖 Sonstiges:</t>
        </r>
      </text>
    </comment>
    <comment ref="C134" authorId="0" shapeId="0" xr:uid="{00000000-0006-0000-0100-00004E000000}">
      <text>
        <r>
          <rPr>
            <b/>
            <sz val="8"/>
            <color indexed="81"/>
            <rFont val="Tahoma"/>
          </rPr>
          <t>75. Rasenpflege:
Richtwert 250 m²/Stunde zwölfmal pro Jahr
Faktor 1,4
􀃖 Mähen, Kanten schneiden, Düngen, ggf. Rechen, Mähgut entsorgen.
􀃖 Reinigen und Warten des Mähers.
􀃖 Sonstiges:*</t>
        </r>
      </text>
    </comment>
    <comment ref="C135" authorId="0" shapeId="0" xr:uid="{00000000-0006-0000-0100-00004F000000}">
      <text>
        <r>
          <rPr>
            <b/>
            <sz val="8"/>
            <color indexed="81"/>
            <rFont val="Tahoma"/>
          </rPr>
          <t>76. Pflanzflächen:
Richtwert 60 m²/Stunde sechsmal pro Jahr
Faktor 1,2
􀃖 Jahreszeitgemäße Pflege der Pflanzflächen.
􀃖 Sonstiges:*</t>
        </r>
      </text>
    </comment>
    <comment ref="C136" authorId="0" shapeId="0" xr:uid="{00000000-0006-0000-0100-000050000000}">
      <text>
        <r>
          <rPr>
            <b/>
            <sz val="8"/>
            <color indexed="81"/>
            <rFont val="Tahoma"/>
          </rPr>
          <t>77. Pflanzkübel und Tröge im Freien:
Der Zeitaufwand ist nach den örtlichen Gegebenheiten festzusetzen.
Faktor 1,2
􀃖 Bepflanzen und pflegen.
􀃖 Abräumen, überwintern.
􀃖 Sonstiges:</t>
        </r>
      </text>
    </comment>
    <comment ref="C137" authorId="0" shapeId="0" xr:uid="{00000000-0006-0000-0100-000051000000}">
      <text>
        <r>
          <rPr>
            <b/>
            <sz val="8"/>
            <color indexed="81"/>
            <rFont val="Tahoma"/>
          </rPr>
          <t>78. Heckenschneiden:
Richtwerte pro Schnitt siehe unten
􀃖 Hecken bis 1,30 Meter Höhe (Brusthöhe) ohne Steighilfe.
(Richtwert 40 lfd. Meter/Stunde).
Faktor 1,4
􀃖 Hecken ab 1,30 Meter Höhe mit Steighilfe.
(Richtwert 25 lfd. Meter/Stunde).
Faktor 1,6
􀃖 Auf-, Um- und Abbau des Gerüstes oder der Leiter.*
(Richtwert ___ lfd. Meter/Stunde).
Faktor 1,4
􀃖 Abtransport und Entsorgen des Heckenschnittes.
􀃖 Reinigen und Warten der Arbeitsmaterialien.
􀃖 Sonstiges:*</t>
        </r>
      </text>
    </comment>
    <comment ref="C141" authorId="0" shapeId="0" xr:uid="{00000000-0006-0000-0100-000052000000}">
      <text>
        <r>
          <rPr>
            <b/>
            <sz val="8"/>
            <color indexed="81"/>
            <rFont val="Tahoma"/>
          </rPr>
          <t>79. Sträucher und Bäume:
Der Zeitaufwand ist nach den örtlichen Gegebenheiten festzusetzen.
Faktor 1,4
􀃖 Sträucher und Bäume sind zur Erhaltung regelmäßig auszuschneiden.
􀃖 Ernten der Früchte.
􀃖 Abtransport und Entsorgung des Schnittguts.
􀃖 Sonstiges:</t>
        </r>
      </text>
    </comment>
  </commentList>
</comments>
</file>

<file path=xl/sharedStrings.xml><?xml version="1.0" encoding="utf-8"?>
<sst xmlns="http://schemas.openxmlformats.org/spreadsheetml/2006/main" count="343" uniqueCount="243">
  <si>
    <t>10.</t>
  </si>
  <si>
    <t>Bezeichnung</t>
  </si>
  <si>
    <t>1.</t>
  </si>
  <si>
    <t>Aufgaben, die im Richtwert 150 Minuten für Hauptgottesdienste enthalten sind</t>
  </si>
  <si>
    <t>2.</t>
  </si>
  <si>
    <t>Zusätzliche Aufgaben und Besonderheiten zu den Gottsdiensten</t>
  </si>
  <si>
    <t>3.</t>
  </si>
  <si>
    <t>Aufgaben bei Taufen im Gottesdienst</t>
  </si>
  <si>
    <t>4.</t>
  </si>
  <si>
    <t>Aufgaben bei integriertem oder anschließendem Abendmahl</t>
  </si>
  <si>
    <t>5.</t>
  </si>
  <si>
    <t>Aufgaben bei selbständiger Feier des Abendmahls</t>
  </si>
  <si>
    <t>6.</t>
  </si>
  <si>
    <t>Aufgaben bei Trauungen oder goldenen Hochzeiten</t>
  </si>
  <si>
    <t>7.</t>
  </si>
  <si>
    <t>Sondergottesdienste</t>
  </si>
  <si>
    <t>8.</t>
  </si>
  <si>
    <t>Trauergottesdienste und Beerdigungen</t>
  </si>
  <si>
    <t>a) Trauergottesdienste</t>
  </si>
  <si>
    <t>b) Beerdigungen</t>
  </si>
  <si>
    <t>9.</t>
  </si>
  <si>
    <t>Osternachtgottesdienst</t>
  </si>
  <si>
    <t>Wochenschlussgottesdienst, Frühgottesdienst</t>
  </si>
  <si>
    <t>11.</t>
  </si>
  <si>
    <t>Andachten (z. B. Weltgebetstag, Passionsandachten, Erntebetstunde, Bibelstunden, Ostermorgen usw.)</t>
  </si>
  <si>
    <t>12.</t>
  </si>
  <si>
    <t>Kindergottesdienste/Krabbelgottesdienste</t>
  </si>
  <si>
    <t>13.</t>
  </si>
  <si>
    <t>Sonderdienste zu Advent</t>
  </si>
  <si>
    <t>14.</t>
  </si>
  <si>
    <t>Sonderdienste zu Weihnachten</t>
  </si>
  <si>
    <t>15.</t>
  </si>
  <si>
    <t>Sonderdienste zur Konfirmation</t>
  </si>
  <si>
    <t>16.</t>
  </si>
  <si>
    <t>Sonderdienste zu Erntedank</t>
  </si>
  <si>
    <t>17.</t>
  </si>
  <si>
    <t>Sonderdienste aus besonderem Anlass (z. B. Kantatengottesdienste, Singspiele)</t>
  </si>
  <si>
    <t>18.</t>
  </si>
  <si>
    <t>Benötigte Zeit in Minuten oder Zeit aufgrund Richtwert</t>
  </si>
  <si>
    <t>19.</t>
  </si>
  <si>
    <t>Besondere Veranstaltungen</t>
  </si>
  <si>
    <t>a) Gruppen aus der Kirchengemeinde</t>
  </si>
  <si>
    <t>b) Gastgruppen</t>
  </si>
  <si>
    <t>20.</t>
  </si>
  <si>
    <t>Vorträge</t>
  </si>
  <si>
    <t>21.</t>
  </si>
  <si>
    <t>Blumenschmuck</t>
  </si>
  <si>
    <t>22.</t>
  </si>
  <si>
    <t>23.</t>
  </si>
  <si>
    <t>Schließdienste bei geöffneten Kirchen</t>
  </si>
  <si>
    <t>24.</t>
  </si>
  <si>
    <t>Botengänge, Schaukasten und Prospektständer</t>
  </si>
  <si>
    <t>25.</t>
  </si>
  <si>
    <t>Büchertisch, Getränke</t>
  </si>
  <si>
    <t>26.</t>
  </si>
  <si>
    <t>Wartungsdienste</t>
  </si>
  <si>
    <t>27.</t>
  </si>
  <si>
    <t>Überwachung und Bedienung der Heizungs- und Lüftungsanlage</t>
  </si>
  <si>
    <t>28.</t>
  </si>
  <si>
    <t>Kleinreparaturen, Gebäudekontrollen</t>
  </si>
  <si>
    <t>29.</t>
  </si>
  <si>
    <t>Kirchenführungen</t>
  </si>
  <si>
    <t>30.</t>
  </si>
  <si>
    <t>Dienstbesprechungen</t>
  </si>
  <si>
    <t>31.</t>
  </si>
  <si>
    <t>Einfache Sonderdienste</t>
  </si>
  <si>
    <t>32.</t>
  </si>
  <si>
    <t>Schwierige Sonderdienste</t>
  </si>
  <si>
    <t>33.</t>
  </si>
  <si>
    <t>Pflege der Topfpflanzen</t>
  </si>
  <si>
    <t>34.</t>
  </si>
  <si>
    <t>Unterhaltsreinigung</t>
  </si>
  <si>
    <t>35.</t>
  </si>
  <si>
    <t>Pflegende Reinigung</t>
  </si>
  <si>
    <t>36.</t>
  </si>
  <si>
    <t>Treppen im Innenbereich</t>
  </si>
  <si>
    <t>37.</t>
  </si>
  <si>
    <t>Küchen</t>
  </si>
  <si>
    <t>38.</t>
  </si>
  <si>
    <t>Flure, Foyers und Garderoben</t>
  </si>
  <si>
    <t>39.</t>
  </si>
  <si>
    <t>Schmutzfangmatten und Röste</t>
  </si>
  <si>
    <t>40.</t>
  </si>
  <si>
    <t>Toilettenreinigung</t>
  </si>
  <si>
    <t>41.</t>
  </si>
  <si>
    <t>Fensterreinigung</t>
  </si>
  <si>
    <t>42.</t>
  </si>
  <si>
    <t>Glastüren und Glasflächen im Eingangsbereich</t>
  </si>
  <si>
    <t>43.</t>
  </si>
  <si>
    <t>Großputz</t>
  </si>
  <si>
    <t>44.</t>
  </si>
  <si>
    <t>Turmreinigung und Bühne</t>
  </si>
  <si>
    <t>45.</t>
  </si>
  <si>
    <t>Reinigung der sonstigen Nebenräume</t>
  </si>
  <si>
    <t>46.</t>
  </si>
  <si>
    <t>Gruppenräume, Kleingruppenräume und Intensivräume im Kindergarten</t>
  </si>
  <si>
    <t>47.</t>
  </si>
  <si>
    <t>48.</t>
  </si>
  <si>
    <t>49.</t>
  </si>
  <si>
    <t>Zweite Spielebene</t>
  </si>
  <si>
    <t>50.</t>
  </si>
  <si>
    <t>Gymnastikräume</t>
  </si>
  <si>
    <t>51.</t>
  </si>
  <si>
    <t>Büros</t>
  </si>
  <si>
    <t>52.</t>
  </si>
  <si>
    <t>Flure, Garderoben</t>
  </si>
  <si>
    <t>53.</t>
  </si>
  <si>
    <t>54.</t>
  </si>
  <si>
    <t xml:space="preserve">Toilettenreinigung </t>
  </si>
  <si>
    <t>55.</t>
  </si>
  <si>
    <t>56.</t>
  </si>
  <si>
    <t>57.</t>
  </si>
  <si>
    <t>58.</t>
  </si>
  <si>
    <t>Teppiche tief Reinigen</t>
  </si>
  <si>
    <t>59.</t>
  </si>
  <si>
    <t>Reinigen der sonstigen Nebenräume</t>
  </si>
  <si>
    <t>60.</t>
  </si>
  <si>
    <t>a) Büroräume</t>
  </si>
  <si>
    <t>b) Besprechungs- und Sitzungsräume</t>
  </si>
  <si>
    <t>61.</t>
  </si>
  <si>
    <t>62.</t>
  </si>
  <si>
    <t>63.</t>
  </si>
  <si>
    <t>Teeküchen</t>
  </si>
  <si>
    <t>64.</t>
  </si>
  <si>
    <t>65.</t>
  </si>
  <si>
    <t>66.</t>
  </si>
  <si>
    <t>67.</t>
  </si>
  <si>
    <t>68.</t>
  </si>
  <si>
    <t>69.</t>
  </si>
  <si>
    <t>70.</t>
  </si>
  <si>
    <t>Reinigung der Nebenräume</t>
  </si>
  <si>
    <t>71.</t>
  </si>
  <si>
    <t>72.</t>
  </si>
  <si>
    <t>Reinigung der Hofflächen, Außentreppen und Gehwege</t>
  </si>
  <si>
    <t>73.</t>
  </si>
  <si>
    <t>Laubbeseitigung</t>
  </si>
  <si>
    <t>74.</t>
  </si>
  <si>
    <t>Winterdienst</t>
  </si>
  <si>
    <t>75.</t>
  </si>
  <si>
    <t>Rasenpflege</t>
  </si>
  <si>
    <t>76.</t>
  </si>
  <si>
    <t>Pflanzflächen</t>
  </si>
  <si>
    <t>77.</t>
  </si>
  <si>
    <t>Pflanzkübel und Tröge im Freien</t>
  </si>
  <si>
    <t>78.</t>
  </si>
  <si>
    <t>Heckenschneiden</t>
  </si>
  <si>
    <t>Größe bzw. Länge in m oder m²</t>
  </si>
  <si>
    <t>Gesamt</t>
  </si>
  <si>
    <t>II. Weitere Gottesdienste:</t>
  </si>
  <si>
    <t>I. Hauptgottesdienste:</t>
  </si>
  <si>
    <t>III. Sonderdienste:</t>
  </si>
  <si>
    <t>IV. Veranstaltungen:</t>
  </si>
  <si>
    <t>V. Sonstige Tätigkeiten:</t>
  </si>
  <si>
    <t>VI. Reinigung:</t>
  </si>
  <si>
    <t>A Kirchen und Gemeindehäuser:</t>
  </si>
  <si>
    <t>B Kindergärten:</t>
  </si>
  <si>
    <t>C Büro, Besprechungsräume</t>
  </si>
  <si>
    <t>VII. Außenanlage:</t>
  </si>
  <si>
    <t>mit Gemeinschaftskelch</t>
  </si>
  <si>
    <t>mit Einzelkelchen</t>
  </si>
  <si>
    <t>Zeit gesamt pro Jahr</t>
  </si>
  <si>
    <t>Gesamtsumme = 100 %</t>
  </si>
  <si>
    <t>Umrechnung der Teile in %</t>
  </si>
  <si>
    <t>%</t>
  </si>
  <si>
    <t>Multiplikation mit Faktor</t>
  </si>
  <si>
    <t>x</t>
  </si>
  <si>
    <t>Faktor 1</t>
  </si>
  <si>
    <t>%-Punkte</t>
  </si>
  <si>
    <t>Faktor 1,2</t>
  </si>
  <si>
    <t>Faktor 1,4</t>
  </si>
  <si>
    <t>Faktor 1,6</t>
  </si>
  <si>
    <t>Summe</t>
  </si>
  <si>
    <t>Art der Tätigkeit</t>
  </si>
  <si>
    <t>ohne Bestuhlung oder Bestückung mit Garderobeständern</t>
  </si>
  <si>
    <t>mit Bestuhlung oder Bestückung mit Garderobeständern</t>
  </si>
  <si>
    <t>großflächige glatte Scheiben</t>
  </si>
  <si>
    <t>mit Sprossen unterteilte Scheiben</t>
  </si>
  <si>
    <t>klein unterteilte Scheiben und Kunstverglasung</t>
  </si>
  <si>
    <t>Scheiben, die schwer zugänglich sind oder höher als 2,50 Meter liegen</t>
  </si>
  <si>
    <t>fegen</t>
  </si>
  <si>
    <t>nass putzen</t>
  </si>
  <si>
    <t>mit angefeuchtetem Wischmob</t>
  </si>
  <si>
    <t>großflächig und ohne Bestuhlung oder Bestückung mit Garderobeständern</t>
  </si>
  <si>
    <t>mit Bestuhlung oder enge Gänge</t>
  </si>
  <si>
    <t>großflächige und glatte Scheiben</t>
  </si>
  <si>
    <t>ohne Kehrmaschine</t>
  </si>
  <si>
    <t>mit Kehrmaschine</t>
  </si>
  <si>
    <t>Hecken bis 1,30 Meter Höhe (Brusthöhe) ohne Steighilfe</t>
  </si>
  <si>
    <t>Hecken ab 1,30 Meter Höhe mit Steighilfe</t>
  </si>
  <si>
    <t>Auf-, Um- und Abbau des Gerüsts oder der Leiter</t>
  </si>
  <si>
    <t>Regelmäßige Bestuhlung der Gemeinderäume</t>
  </si>
  <si>
    <t>Erhebungsbogen zur Ermittlung der Arbeitszeit und zur Bewertung der Stelle</t>
  </si>
  <si>
    <t>Raum über 80 m²</t>
  </si>
  <si>
    <t>Raum bis 80 m²</t>
  </si>
  <si>
    <t>Erhebungsbogen zur Ermittlung der Arbeitszeit und zur Bewertung der Stelle …</t>
  </si>
  <si>
    <r>
      <t xml:space="preserve">Der folgende "Erhebungsbogen zur Ermittlung der Arbeitszeit und zur Bewertung der Stelle ..." ist mit einem Blattschutz geschützt, damit die hinterlegten Formeln und festgesetzte Richtwerte nicht versehentlich geändert oder gelöscht werden können.
In dem Berechnungsblatt müssen lediglich die </t>
    </r>
    <r>
      <rPr>
        <b/>
        <sz val="11"/>
        <rFont val="Arial"/>
        <family val="2"/>
      </rPr>
      <t>gelbbraunen Felder</t>
    </r>
    <r>
      <rPr>
        <sz val="11"/>
        <rFont val="Arial"/>
      </rPr>
      <t xml:space="preserve"> ausgefüllt werden. Von einem gelbbraunen Feld zum nächsten kann direkt mit der Tabulatortaste gesprungen werden.
Im </t>
    </r>
    <r>
      <rPr>
        <b/>
        <sz val="11"/>
        <rFont val="Arial"/>
        <family val="2"/>
      </rPr>
      <t>Tabellenblatt "Beschreibung der Tätigkeit"</t>
    </r>
    <r>
      <rPr>
        <sz val="11"/>
        <rFont val="Arial"/>
      </rPr>
      <t xml:space="preserve"> müssen zwei Punkte besonders beachtet werden:
Zum einen muss in </t>
    </r>
    <r>
      <rPr>
        <b/>
        <sz val="11"/>
        <rFont val="Arial"/>
        <family val="2"/>
      </rPr>
      <t>Zeile 37</t>
    </r>
    <r>
      <rPr>
        <sz val="11"/>
        <rFont val="Arial"/>
      </rPr>
      <t xml:space="preserve"> - Blumenschmuck - die Häufigkeit pro Jahr auf "0" reduziert werden, wenn bereits Ziffer 36 - Blumenschmuck - ausgefüllt worden ist. 
Zum anderen ist in </t>
    </r>
    <r>
      <rPr>
        <b/>
        <sz val="11"/>
        <rFont val="Arial"/>
        <family val="2"/>
      </rPr>
      <t>Zeile 129</t>
    </r>
    <r>
      <rPr>
        <sz val="11"/>
        <rFont val="Arial"/>
      </rPr>
      <t xml:space="preserve"> - Auf-, Um- oder Abbau des Gerüsts - kein Richtwert festgelegt worden, da dieser nach den örtlichen Gegebenheiten vereinbart werden soll. Aus diesem Grund ist auch in der Spalte "Benötigte Zeit in Minuten oder Zeit aufgrund Richtwert" in Zeile 129 noch keine Formel hinterlegt. Diese Formel muss noch eingegeben werden (Formel für Zelle "D 129": Zelle "C 129" diffidiert durch vereinbarten Richtwert).
Im Tabellenblatt "Eingruppierung" kann - nachdem alle notwendigen Felder ausgefüllt worden sind - die entsprechende 
Eingruppierung abgelesen werden.
Nähere Angaben zur Arbeitszeitermittlung im Mesner-, Hausmeister- und Reinigungsdienst bzw. Aufgabenbestandteile 
der einzelnen Punkte können dem "Auswahlkatalog - Erläuterungen zur Arbeitszeitermittlung im Mesner-, Hausmeister- 
und Reinigungsdienst" entnommen werden.
Es ist lediglich möglich, Eintragungen in die gelbbraunen Felder vorzunehmen, da die Tabellenblätter mit einem Blattschutz 
versehen sind, um die Formeln und Verknüpfungen zu schützen. Sollte es notwendig sein, diesen Blattschutz aufzuheben, um 
beispielsweise Zeilen einzufügen, ist es möglich, den Blattschutz mit dem Kennwort "Mesner" aufzuheben. Bitte sichern Sie das 
Tabellenblatt nach den vorgenommenen Änderungen wieder durch den Blattschutz.
</t>
    </r>
  </si>
  <si>
    <r>
      <t xml:space="preserve">Richtwert
</t>
    </r>
    <r>
      <rPr>
        <sz val="8"/>
        <rFont val="Arial"/>
        <family val="2"/>
      </rPr>
      <t>(bis Punkt 33 in Min.; bei Punkten 34 bis 77 in m²; bei Punkt 78 in lfd. m)</t>
    </r>
  </si>
  <si>
    <t>79.</t>
  </si>
  <si>
    <t>Sträucher und Bäume</t>
  </si>
  <si>
    <t>Der wöchentliche Zeitaufwand von</t>
  </si>
  <si>
    <t>Stunden ergibt eine dienstliche</t>
  </si>
  <si>
    <t>Inanspruchnahme von</t>
  </si>
  <si>
    <t>Mesner/Mesnerin bzw.
Hausmeister/-meisterin</t>
  </si>
  <si>
    <t>(Datum)</t>
  </si>
  <si>
    <t>(Unterschrift)</t>
  </si>
  <si>
    <t>(Bemerkungen, z. B. abweichende Meinungen zu einzelnen Sätzen)</t>
  </si>
  <si>
    <t>Kirchenpflege</t>
  </si>
  <si>
    <t>KGR-Vorsitzender/
KGR-Vorsitzende</t>
  </si>
  <si>
    <t>Pfarramt</t>
  </si>
  <si>
    <t>Kirchl. Verwaltungsstelle</t>
  </si>
  <si>
    <t>Mitarbeitervertretung</t>
  </si>
  <si>
    <t>gilt ab:</t>
  </si>
  <si>
    <t>nach
Faktor 
1,0 in Minuten</t>
  </si>
  <si>
    <t>nach
Faktor 
1,2 in Minuten</t>
  </si>
  <si>
    <t>nach
Faktor 
1,4 in Minuten</t>
  </si>
  <si>
    <t>nach
Faktor 
1,6 in Minuten</t>
  </si>
  <si>
    <t>Häufig-
keit 
pro Jahr</t>
  </si>
  <si>
    <t>Beschäf-
tigungs-
umfang 
in %</t>
  </si>
  <si>
    <t>*)</t>
  </si>
  <si>
    <t>Be-
mer-
kung
zu
Nr.</t>
  </si>
  <si>
    <t>*</t>
  </si>
  <si>
    <t>Stunden und Minuten</t>
  </si>
  <si>
    <t>Bemerkungen:</t>
  </si>
  <si>
    <t>Dauer pro Jahr 
in Minuten</t>
  </si>
  <si>
    <t>Dauer pro Jahr in</t>
  </si>
  <si>
    <t xml:space="preserve">durchschnittliche Dauer </t>
  </si>
  <si>
    <t xml:space="preserve">pro Woche in Stunden </t>
  </si>
  <si>
    <t>Aufgestellt durch Mesner/Mesnerin bzw. Hausmeister/Hausmeisterin in Zusam-
menarbeit mit Kirchenpflege, KGR-Vorsitzendem/KGR-Vorsitzender, Pfarramt, Mitarbeitervertretung und Kirchlicher Verwaltungsstelle:</t>
  </si>
  <si>
    <t>Basis 40-Stundenwoche</t>
  </si>
  <si>
    <t>%          bei</t>
  </si>
  <si>
    <t>EG</t>
  </si>
  <si>
    <t>Eingruppierung in Vergütungsgruppenplan 16</t>
  </si>
  <si>
    <t>110,00 %-Punkte bis 130,49 %-Punkte (Fallgruppe 3 - ohne Ausbildung)</t>
  </si>
  <si>
    <t>130,50 %-Punkte bis 134,99 %-Punkte (Fallgruppe 5 - ohne Ausbildung)</t>
  </si>
  <si>
    <t>bis 109,99 %-Punkte (Fallgruppe 2 - mit 2jähriger Ausbildung oder G&amp;A)</t>
  </si>
  <si>
    <t>110,00 %-Punkte bis 130,49 %-Punkte (Fallgruppe 4 - mit 2jähriger Ausbildung oder G&amp;A)</t>
  </si>
  <si>
    <t>130,50 %-Punkte bis 134,99 %-Punkte (Fallgruppe 6 - mit 2jähriger Ausbildung oder G&amp;A)</t>
  </si>
  <si>
    <t>130,50 %-Punkte bis 134,99 %-Punkte (Fallgruppe 8 - mit 2jähriger Ausbildung oder G&amp;A und besonderer Schwierigkeit und Bedeutung der Stelle - Begündung siehe unten*)</t>
  </si>
  <si>
    <t>135 %-Punkte und höher (Fallgruppe 10 - mit 3jähriger Ausbildung + G&amp;A und besonderer Schwierigkeit und Bedeutung der Stelle - Begründung siehe unten*)</t>
  </si>
  <si>
    <t>* Begründung, warum die Stelle von besonderer Schwierigkeit und Bedeutung ist:</t>
  </si>
  <si>
    <t>bis 109,99 %-Punkte (Fallgruppe 1 - ohne Ausbildung)</t>
  </si>
  <si>
    <t>135 %-Punkte und höher (Fallgruppe 7 - ohne Ausbildung und ohne G&amp;A)</t>
  </si>
  <si>
    <t>135 %-Punkte und höher (Fallgruppe 9 - mit 3jähriger Ausbildung oder G&amp;A)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</si>
</sst>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ont>
    <font>
      <b/>
      <sz val="10"/>
      <name val="Arial"/>
      <family val="2"/>
    </font>
    <font>
      <b/>
      <sz val="12"/>
      <name val="Arial"/>
      <family val="2"/>
    </font>
    <font>
      <b/>
      <sz val="11"/>
      <name val="Arial"/>
      <family val="2"/>
    </font>
    <font>
      <sz val="11"/>
      <name val="Arial"/>
      <family val="2"/>
    </font>
    <font>
      <sz val="11"/>
      <name val="Arial"/>
    </font>
    <font>
      <sz val="12"/>
      <name val="Arial"/>
      <family val="2"/>
    </font>
    <font>
      <b/>
      <sz val="14"/>
      <name val="Arial"/>
      <family val="2"/>
    </font>
    <font>
      <sz val="8"/>
      <name val="Arial"/>
      <family val="2"/>
    </font>
    <font>
      <sz val="8"/>
      <name val="Arial"/>
    </font>
    <font>
      <sz val="8"/>
      <color indexed="81"/>
      <name val="Tahoma"/>
    </font>
    <font>
      <sz val="9"/>
      <color indexed="81"/>
      <name val="Tahoma"/>
      <family val="2"/>
    </font>
    <font>
      <b/>
      <sz val="8"/>
      <color indexed="81"/>
      <name val="Tahoma"/>
    </font>
    <font>
      <sz val="10"/>
      <name val="Arial"/>
      <family val="2"/>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89">
    <xf numFmtId="0" fontId="0" fillId="0" borderId="0" xfId="0"/>
    <xf numFmtId="0" fontId="0" fillId="0" borderId="0" xfId="0" applyAlignment="1">
      <alignment horizontal="right" vertical="top"/>
    </xf>
    <xf numFmtId="0" fontId="0" fillId="0" borderId="0" xfId="0" applyAlignment="1">
      <alignment vertical="top" wrapText="1"/>
    </xf>
    <xf numFmtId="0" fontId="0" fillId="0" borderId="0" xfId="0" applyAlignment="1">
      <alignment vertical="top"/>
    </xf>
    <xf numFmtId="0" fontId="0" fillId="0" borderId="1" xfId="0" applyBorder="1" applyAlignment="1">
      <alignment vertical="top"/>
    </xf>
    <xf numFmtId="0" fontId="0" fillId="0" borderId="2" xfId="0" applyBorder="1" applyAlignment="1">
      <alignment vertical="top"/>
    </xf>
    <xf numFmtId="0" fontId="0" fillId="0" borderId="0" xfId="0" applyBorder="1" applyAlignment="1">
      <alignment horizontal="right" vertical="top"/>
    </xf>
    <xf numFmtId="0" fontId="0" fillId="0" borderId="0" xfId="0" applyBorder="1" applyAlignment="1">
      <alignment vertical="top" wrapText="1"/>
    </xf>
    <xf numFmtId="0" fontId="0" fillId="0" borderId="0" xfId="0" applyBorder="1" applyAlignment="1">
      <alignment vertical="top"/>
    </xf>
    <xf numFmtId="0" fontId="0" fillId="0" borderId="3" xfId="0" applyBorder="1" applyAlignment="1">
      <alignment vertical="top" wrapText="1"/>
    </xf>
    <xf numFmtId="0" fontId="0" fillId="2" borderId="1" xfId="0" applyFill="1" applyBorder="1" applyAlignment="1" applyProtection="1">
      <alignment vertical="top"/>
      <protection locked="0"/>
    </xf>
    <xf numFmtId="3" fontId="0" fillId="0" borderId="1" xfId="0" applyNumberFormat="1" applyBorder="1" applyAlignment="1">
      <alignment vertical="top"/>
    </xf>
    <xf numFmtId="3" fontId="0" fillId="0" borderId="2" xfId="0" applyNumberFormat="1" applyBorder="1" applyAlignment="1">
      <alignment vertical="top"/>
    </xf>
    <xf numFmtId="3" fontId="3" fillId="3" borderId="4" xfId="0" applyNumberFormat="1" applyFont="1" applyFill="1" applyBorder="1" applyAlignment="1"/>
    <xf numFmtId="0" fontId="2" fillId="4" borderId="1" xfId="0" applyFont="1" applyFill="1" applyBorder="1" applyAlignment="1">
      <alignment horizontal="center" vertical="center" wrapText="1"/>
    </xf>
    <xf numFmtId="0" fontId="0" fillId="0" borderId="0" xfId="0" applyBorder="1"/>
    <xf numFmtId="0" fontId="0" fillId="0" borderId="1" xfId="0" applyFill="1" applyBorder="1" applyAlignment="1">
      <alignment vertical="top"/>
    </xf>
    <xf numFmtId="3" fontId="0" fillId="0" borderId="1" xfId="0" applyNumberFormat="1" applyFill="1" applyBorder="1" applyAlignment="1">
      <alignment vertical="top"/>
    </xf>
    <xf numFmtId="0" fontId="0" fillId="0" borderId="0" xfId="0" applyFill="1"/>
    <xf numFmtId="0" fontId="0" fillId="0" borderId="5" xfId="0" applyBorder="1" applyAlignment="1">
      <alignment horizontal="right" vertical="top"/>
    </xf>
    <xf numFmtId="0" fontId="0" fillId="0" borderId="6" xfId="0" applyBorder="1" applyAlignment="1">
      <alignment vertical="top" wrapText="1"/>
    </xf>
    <xf numFmtId="0" fontId="0" fillId="0" borderId="7" xfId="0" applyBorder="1" applyAlignment="1">
      <alignment horizontal="right" vertical="top"/>
    </xf>
    <xf numFmtId="0" fontId="0" fillId="0" borderId="8" xfId="0" applyBorder="1" applyAlignment="1">
      <alignment horizontal="right" vertical="top"/>
    </xf>
    <xf numFmtId="0" fontId="0" fillId="0" borderId="9" xfId="0" applyBorder="1" applyAlignment="1">
      <alignment vertical="top" wrapText="1"/>
    </xf>
    <xf numFmtId="0" fontId="0" fillId="0" borderId="10" xfId="0" applyBorder="1" applyAlignment="1">
      <alignment vertical="top"/>
    </xf>
    <xf numFmtId="3" fontId="0" fillId="0" borderId="10" xfId="0" applyNumberFormat="1" applyBorder="1" applyAlignment="1">
      <alignment vertical="top"/>
    </xf>
    <xf numFmtId="0" fontId="0" fillId="0" borderId="11" xfId="0" applyBorder="1" applyAlignment="1">
      <alignment horizontal="right" vertical="top"/>
    </xf>
    <xf numFmtId="0" fontId="0" fillId="0" borderId="12" xfId="0" applyBorder="1" applyAlignment="1">
      <alignment vertical="top" wrapText="1"/>
    </xf>
    <xf numFmtId="0" fontId="0" fillId="0" borderId="13" xfId="0" applyBorder="1" applyAlignment="1">
      <alignment vertical="top"/>
    </xf>
    <xf numFmtId="3" fontId="0" fillId="0" borderId="13" xfId="0" applyNumberFormat="1" applyBorder="1" applyAlignment="1">
      <alignment vertical="top"/>
    </xf>
    <xf numFmtId="0" fontId="0" fillId="0" borderId="14" xfId="0" applyBorder="1" applyAlignment="1">
      <alignment horizontal="right" vertical="top"/>
    </xf>
    <xf numFmtId="0" fontId="0" fillId="0" borderId="15" xfId="0" applyBorder="1" applyAlignment="1">
      <alignment vertical="top" wrapText="1"/>
    </xf>
    <xf numFmtId="0" fontId="0" fillId="0" borderId="16" xfId="0" applyBorder="1" applyAlignment="1">
      <alignment vertical="top"/>
    </xf>
    <xf numFmtId="3" fontId="0" fillId="0" borderId="16" xfId="0" applyNumberFormat="1" applyBorder="1" applyAlignment="1">
      <alignment vertical="top"/>
    </xf>
    <xf numFmtId="0" fontId="5" fillId="0" borderId="0" xfId="0" applyFont="1"/>
    <xf numFmtId="0" fontId="5" fillId="5" borderId="17" xfId="0" applyFont="1" applyFill="1" applyBorder="1"/>
    <xf numFmtId="0" fontId="5" fillId="5" borderId="18" xfId="0" applyFont="1" applyFill="1" applyBorder="1"/>
    <xf numFmtId="0" fontId="5" fillId="0" borderId="19" xfId="0" applyFont="1" applyBorder="1"/>
    <xf numFmtId="0" fontId="5" fillId="0" borderId="20" xfId="0" applyFont="1" applyBorder="1"/>
    <xf numFmtId="2" fontId="5" fillId="0" borderId="10" xfId="0" applyNumberFormat="1" applyFont="1" applyBorder="1"/>
    <xf numFmtId="0" fontId="5" fillId="0" borderId="10" xfId="0" applyFont="1" applyBorder="1"/>
    <xf numFmtId="0" fontId="5" fillId="0" borderId="10" xfId="0" applyFont="1" applyBorder="1" applyAlignment="1">
      <alignment horizontal="center"/>
    </xf>
    <xf numFmtId="2" fontId="5" fillId="0" borderId="1" xfId="0" applyNumberFormat="1" applyFont="1" applyBorder="1"/>
    <xf numFmtId="0" fontId="5" fillId="0" borderId="1" xfId="0" applyFont="1" applyBorder="1"/>
    <xf numFmtId="0" fontId="5" fillId="0" borderId="1" xfId="0" applyFont="1" applyBorder="1" applyAlignment="1">
      <alignment horizontal="center"/>
    </xf>
    <xf numFmtId="2" fontId="5" fillId="0" borderId="21" xfId="0" applyNumberFormat="1" applyFont="1" applyBorder="1"/>
    <xf numFmtId="0" fontId="5" fillId="0" borderId="21" xfId="0" applyFont="1" applyBorder="1"/>
    <xf numFmtId="0" fontId="5" fillId="0" borderId="21" xfId="0" applyFont="1" applyBorder="1" applyAlignment="1">
      <alignment horizontal="center"/>
    </xf>
    <xf numFmtId="0" fontId="5" fillId="0" borderId="22" xfId="0" applyFont="1" applyBorder="1"/>
    <xf numFmtId="0" fontId="4" fillId="3" borderId="23" xfId="0" applyFont="1" applyFill="1" applyBorder="1"/>
    <xf numFmtId="3" fontId="5" fillId="0" borderId="1" xfId="0" applyNumberFormat="1" applyFont="1" applyBorder="1"/>
    <xf numFmtId="0" fontId="5" fillId="0" borderId="2" xfId="0" applyFont="1" applyBorder="1"/>
    <xf numFmtId="3" fontId="5" fillId="0" borderId="2" xfId="0" applyNumberFormat="1" applyFont="1" applyBorder="1"/>
    <xf numFmtId="0" fontId="4" fillId="3" borderId="4" xfId="0" applyFont="1" applyFill="1" applyBorder="1"/>
    <xf numFmtId="3" fontId="4" fillId="3" borderId="4" xfId="0" applyNumberFormat="1" applyFont="1" applyFill="1" applyBorder="1"/>
    <xf numFmtId="0" fontId="0" fillId="0" borderId="2" xfId="0" applyFill="1" applyBorder="1" applyAlignment="1">
      <alignment vertical="top"/>
    </xf>
    <xf numFmtId="3" fontId="0" fillId="0" borderId="2" xfId="0" applyNumberFormat="1" applyFill="1" applyBorder="1" applyAlignment="1">
      <alignment vertical="top"/>
    </xf>
    <xf numFmtId="0" fontId="0" fillId="2" borderId="13" xfId="0" applyFill="1" applyBorder="1" applyAlignment="1" applyProtection="1">
      <alignment vertical="top"/>
      <protection locked="0"/>
    </xf>
    <xf numFmtId="0" fontId="0" fillId="2" borderId="10" xfId="0" applyFill="1" applyBorder="1" applyAlignment="1" applyProtection="1">
      <alignment vertical="top"/>
      <protection locked="0"/>
    </xf>
    <xf numFmtId="0" fontId="0" fillId="2" borderId="16" xfId="0" applyFill="1" applyBorder="1" applyAlignment="1" applyProtection="1">
      <alignment vertical="top"/>
      <protection locked="0"/>
    </xf>
    <xf numFmtId="0" fontId="4" fillId="0" borderId="0" xfId="0" applyFont="1"/>
    <xf numFmtId="0" fontId="3" fillId="0" borderId="0" xfId="0" applyFont="1" applyAlignment="1">
      <alignment horizontal="left" vertical="top"/>
    </xf>
    <xf numFmtId="0" fontId="7" fillId="0" borderId="0" xfId="0" applyFont="1" applyAlignment="1">
      <alignment horizontal="left" vertical="top"/>
    </xf>
    <xf numFmtId="0" fontId="4" fillId="0" borderId="0" xfId="0" applyFont="1" applyBorder="1" applyAlignment="1">
      <alignment vertical="top"/>
    </xf>
    <xf numFmtId="2" fontId="5" fillId="0" borderId="8" xfId="0" applyNumberFormat="1" applyFont="1" applyBorder="1"/>
    <xf numFmtId="2" fontId="5" fillId="0" borderId="5" xfId="0" applyNumberFormat="1" applyFont="1" applyBorder="1"/>
    <xf numFmtId="2" fontId="5" fillId="0" borderId="24" xfId="0" applyNumberFormat="1" applyFont="1" applyBorder="1"/>
    <xf numFmtId="2" fontId="4" fillId="3" borderId="25" xfId="0" applyNumberFormat="1" applyFont="1" applyFill="1" applyBorder="1"/>
    <xf numFmtId="0" fontId="0" fillId="0" borderId="26" xfId="0" applyBorder="1" applyAlignment="1">
      <alignment horizontal="right" vertical="top"/>
    </xf>
    <xf numFmtId="0" fontId="0" fillId="0" borderId="27" xfId="0" applyBorder="1" applyAlignment="1">
      <alignment vertical="top" wrapText="1"/>
    </xf>
    <xf numFmtId="0" fontId="0" fillId="0" borderId="28" xfId="0" applyBorder="1" applyAlignment="1">
      <alignment vertical="top"/>
    </xf>
    <xf numFmtId="3" fontId="0" fillId="0" borderId="28" xfId="0" applyNumberFormat="1" applyBorder="1" applyAlignment="1">
      <alignment vertical="top"/>
    </xf>
    <xf numFmtId="0" fontId="0" fillId="0" borderId="29" xfId="0" applyBorder="1"/>
    <xf numFmtId="0" fontId="0" fillId="0" borderId="30" xfId="0" applyBorder="1" applyAlignment="1">
      <alignment horizontal="right" vertical="top"/>
    </xf>
    <xf numFmtId="0" fontId="0" fillId="0" borderId="31" xfId="0" applyBorder="1" applyAlignment="1">
      <alignment vertical="top" wrapText="1"/>
    </xf>
    <xf numFmtId="0" fontId="0" fillId="2" borderId="32" xfId="0" applyFill="1" applyBorder="1" applyAlignment="1" applyProtection="1">
      <alignment vertical="top"/>
      <protection locked="0"/>
    </xf>
    <xf numFmtId="0" fontId="0" fillId="0" borderId="32" xfId="0" applyBorder="1" applyAlignment="1">
      <alignment vertical="top"/>
    </xf>
    <xf numFmtId="3" fontId="0" fillId="0" borderId="32" xfId="0" applyNumberFormat="1" applyBorder="1" applyAlignment="1">
      <alignment vertical="top"/>
    </xf>
    <xf numFmtId="0" fontId="0" fillId="0" borderId="33" xfId="0" applyBorder="1"/>
    <xf numFmtId="0" fontId="0" fillId="0" borderId="34" xfId="0" applyBorder="1" applyAlignment="1">
      <alignment horizontal="right" vertical="top"/>
    </xf>
    <xf numFmtId="0" fontId="0" fillId="0" borderId="35" xfId="0" applyBorder="1" applyAlignment="1">
      <alignment vertical="top" wrapText="1"/>
    </xf>
    <xf numFmtId="0" fontId="0" fillId="2" borderId="36" xfId="0" applyFill="1" applyBorder="1" applyAlignment="1" applyProtection="1">
      <alignment vertical="top"/>
      <protection locked="0"/>
    </xf>
    <xf numFmtId="0" fontId="0" fillId="0" borderId="36" xfId="0" applyBorder="1" applyAlignment="1">
      <alignment vertical="top"/>
    </xf>
    <xf numFmtId="3" fontId="0" fillId="0" borderId="36" xfId="0" applyNumberFormat="1" applyBorder="1" applyAlignment="1">
      <alignment vertical="top"/>
    </xf>
    <xf numFmtId="0" fontId="0" fillId="0" borderId="24" xfId="0" applyBorder="1" applyAlignment="1">
      <alignment horizontal="right" vertical="top"/>
    </xf>
    <xf numFmtId="0" fontId="0" fillId="0" borderId="37" xfId="0" applyBorder="1" applyAlignment="1">
      <alignment vertical="top" wrapText="1"/>
    </xf>
    <xf numFmtId="0" fontId="0" fillId="0" borderId="21" xfId="0" applyBorder="1" applyAlignment="1">
      <alignment vertical="top"/>
    </xf>
    <xf numFmtId="0" fontId="0" fillId="2" borderId="21" xfId="0" applyFill="1" applyBorder="1" applyAlignment="1" applyProtection="1">
      <alignment vertical="top"/>
      <protection locked="0"/>
    </xf>
    <xf numFmtId="3" fontId="0" fillId="0" borderId="21" xfId="0" applyNumberFormat="1" applyBorder="1" applyAlignment="1">
      <alignment vertical="top"/>
    </xf>
    <xf numFmtId="0" fontId="6" fillId="0" borderId="0" xfId="0" applyFont="1"/>
    <xf numFmtId="0" fontId="10" fillId="0" borderId="0" xfId="0" applyFont="1"/>
    <xf numFmtId="0" fontId="2" fillId="0" borderId="6" xfId="0" applyFont="1" applyBorder="1" applyAlignment="1">
      <alignment horizontal="left" vertical="center"/>
    </xf>
    <xf numFmtId="0" fontId="0" fillId="0" borderId="6" xfId="0" applyBorder="1" applyAlignment="1">
      <alignment horizontal="left" vertical="center"/>
    </xf>
    <xf numFmtId="0" fontId="2" fillId="0" borderId="9" xfId="0" applyFont="1" applyBorder="1" applyAlignment="1">
      <alignment horizontal="left" vertical="center"/>
    </xf>
    <xf numFmtId="0" fontId="0" fillId="0" borderId="10" xfId="0" applyFill="1" applyBorder="1" applyAlignment="1">
      <alignment vertical="top"/>
    </xf>
    <xf numFmtId="0" fontId="0" fillId="0" borderId="10" xfId="0" applyFill="1" applyBorder="1" applyAlignment="1" applyProtection="1">
      <alignment vertical="top"/>
      <protection locked="0"/>
    </xf>
    <xf numFmtId="3" fontId="0" fillId="0" borderId="10" xfId="0" applyNumberFormat="1" applyFill="1" applyBorder="1" applyAlignment="1">
      <alignment vertical="top"/>
    </xf>
    <xf numFmtId="0" fontId="0" fillId="0" borderId="38" xfId="0" applyBorder="1"/>
    <xf numFmtId="0" fontId="0" fillId="0" borderId="12"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2" fillId="0" borderId="6" xfId="0" applyFont="1" applyBorder="1" applyAlignment="1">
      <alignment horizontal="center" vertical="center"/>
    </xf>
    <xf numFmtId="0" fontId="0" fillId="0" borderId="3" xfId="0" applyBorder="1" applyAlignment="1">
      <alignment horizontal="center" vertical="top" wrapText="1"/>
    </xf>
    <xf numFmtId="0" fontId="0" fillId="0" borderId="6" xfId="0" applyBorder="1" applyAlignment="1">
      <alignment horizontal="center" vertical="center"/>
    </xf>
    <xf numFmtId="0" fontId="0" fillId="0" borderId="15" xfId="0" applyBorder="1" applyAlignment="1">
      <alignment horizontal="center" vertical="top" wrapText="1"/>
    </xf>
    <xf numFmtId="0" fontId="0" fillId="0" borderId="35" xfId="0" applyBorder="1" applyAlignment="1">
      <alignment horizontal="center" vertical="top" wrapText="1"/>
    </xf>
    <xf numFmtId="3" fontId="5" fillId="0" borderId="6" xfId="0" applyNumberFormat="1" applyFont="1" applyBorder="1"/>
    <xf numFmtId="3" fontId="4" fillId="3" borderId="39" xfId="0" applyNumberFormat="1" applyFont="1" applyFill="1" applyBorder="1"/>
    <xf numFmtId="3" fontId="5" fillId="0" borderId="40" xfId="0" applyNumberFormat="1" applyFont="1" applyBorder="1"/>
    <xf numFmtId="3" fontId="4" fillId="3" borderId="41" xfId="0" applyNumberFormat="1" applyFont="1" applyFill="1" applyBorder="1"/>
    <xf numFmtId="0" fontId="0" fillId="2" borderId="0" xfId="0" applyFill="1" applyBorder="1" applyAlignment="1" applyProtection="1">
      <alignment vertical="top" wrapText="1"/>
      <protection locked="0"/>
    </xf>
    <xf numFmtId="0" fontId="0" fillId="2" borderId="0" xfId="0" applyFill="1" applyBorder="1" applyAlignment="1" applyProtection="1">
      <alignment vertical="top"/>
      <protection locked="0"/>
    </xf>
    <xf numFmtId="0" fontId="0" fillId="0" borderId="0" xfId="0" applyFill="1" applyBorder="1" applyAlignment="1" applyProtection="1">
      <alignment vertical="top" wrapText="1"/>
    </xf>
    <xf numFmtId="0" fontId="0" fillId="0" borderId="0" xfId="0" applyFill="1" applyBorder="1" applyAlignment="1" applyProtection="1">
      <alignment vertical="top"/>
    </xf>
    <xf numFmtId="0" fontId="0" fillId="2" borderId="0" xfId="0" applyFill="1" applyBorder="1" applyAlignment="1" applyProtection="1">
      <alignment horizontal="right" vertical="top"/>
      <protection locked="0"/>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xf>
    <xf numFmtId="3" fontId="5" fillId="0" borderId="5" xfId="0" applyNumberFormat="1" applyFont="1" applyFill="1" applyBorder="1"/>
    <xf numFmtId="3" fontId="5" fillId="0" borderId="7" xfId="0" applyNumberFormat="1" applyFont="1" applyFill="1" applyBorder="1"/>
    <xf numFmtId="3" fontId="4" fillId="0" borderId="42" xfId="0" applyNumberFormat="1" applyFont="1" applyFill="1" applyBorder="1"/>
    <xf numFmtId="0" fontId="4" fillId="0" borderId="0" xfId="0" applyFont="1" applyFill="1" applyBorder="1" applyAlignment="1">
      <alignment horizontal="center" vertical="center"/>
    </xf>
    <xf numFmtId="0" fontId="5" fillId="0" borderId="0" xfId="0" applyFont="1" applyFill="1" applyBorder="1"/>
    <xf numFmtId="0" fontId="5" fillId="0" borderId="0" xfId="0" applyFont="1" applyFill="1"/>
    <xf numFmtId="0" fontId="5" fillId="0" borderId="43" xfId="0" applyFont="1" applyBorder="1"/>
    <xf numFmtId="2" fontId="0" fillId="2" borderId="38" xfId="0" applyNumberFormat="1" applyFill="1" applyBorder="1" applyProtection="1">
      <protection locked="0"/>
    </xf>
    <xf numFmtId="2" fontId="6" fillId="2" borderId="38" xfId="0" applyNumberFormat="1" applyFont="1" applyFill="1" applyBorder="1" applyProtection="1">
      <protection locked="0"/>
    </xf>
    <xf numFmtId="0" fontId="4" fillId="5" borderId="44" xfId="0" applyFont="1" applyFill="1" applyBorder="1" applyAlignment="1">
      <alignment horizontal="center"/>
    </xf>
    <xf numFmtId="0" fontId="1" fillId="0" borderId="6" xfId="0" applyFont="1" applyBorder="1" applyAlignment="1">
      <alignment vertical="top" wrapText="1"/>
    </xf>
    <xf numFmtId="0" fontId="0" fillId="0" borderId="52" xfId="0" applyBorder="1"/>
    <xf numFmtId="0" fontId="5" fillId="0" borderId="0" xfId="0" applyFont="1" applyFill="1" applyBorder="1" applyAlignment="1">
      <alignment horizontal="center"/>
    </xf>
    <xf numFmtId="0" fontId="14" fillId="0" borderId="0" xfId="0" applyFont="1" applyBorder="1"/>
    <xf numFmtId="0" fontId="5" fillId="0" borderId="53" xfId="0" applyFont="1" applyBorder="1" applyAlignment="1">
      <alignment horizontal="center"/>
    </xf>
    <xf numFmtId="0" fontId="5" fillId="0" borderId="53" xfId="0" applyFont="1" applyFill="1" applyBorder="1" applyAlignment="1">
      <alignment horizontal="center" vertical="center"/>
    </xf>
    <xf numFmtId="0" fontId="5" fillId="0" borderId="53" xfId="0" applyFont="1" applyFill="1" applyBorder="1" applyAlignment="1">
      <alignment horizontal="center"/>
    </xf>
    <xf numFmtId="0" fontId="5" fillId="0" borderId="53" xfId="0" applyFont="1" applyBorder="1" applyAlignment="1">
      <alignment horizontal="center" vertical="center"/>
    </xf>
    <xf numFmtId="2" fontId="6" fillId="2" borderId="0" xfId="0" applyNumberFormat="1" applyFont="1" applyFill="1" applyBorder="1" applyProtection="1">
      <protection locked="0"/>
    </xf>
    <xf numFmtId="0" fontId="8" fillId="0" borderId="0" xfId="0" applyFont="1" applyAlignment="1">
      <alignment horizontal="center" vertical="center"/>
    </xf>
    <xf numFmtId="0" fontId="0" fillId="0" borderId="0" xfId="0" applyAlignment="1"/>
    <xf numFmtId="0" fontId="6" fillId="0" borderId="0" xfId="0" applyFont="1" applyAlignment="1">
      <alignment horizontal="left" vertical="top" wrapText="1"/>
    </xf>
    <xf numFmtId="0" fontId="0" fillId="0" borderId="0" xfId="0" applyAlignment="1">
      <alignment wrapText="1"/>
    </xf>
    <xf numFmtId="0" fontId="2" fillId="0" borderId="5" xfId="0" applyFont="1" applyFill="1" applyBorder="1" applyAlignment="1">
      <alignment horizontal="left" vertical="center"/>
    </xf>
    <xf numFmtId="0" fontId="0" fillId="0" borderId="6" xfId="0" applyBorder="1" applyAlignment="1">
      <alignment horizontal="left" vertical="center"/>
    </xf>
    <xf numFmtId="0" fontId="2" fillId="4" borderId="1" xfId="0" applyFont="1" applyFill="1" applyBorder="1" applyAlignment="1">
      <alignment horizontal="center" vertical="center" wrapText="1"/>
    </xf>
    <xf numFmtId="0" fontId="2" fillId="0" borderId="6" xfId="0" applyFont="1" applyBorder="1" applyAlignment="1">
      <alignment horizontal="left" vertical="center"/>
    </xf>
    <xf numFmtId="0" fontId="4" fillId="0" borderId="0" xfId="0" applyFont="1" applyBorder="1" applyAlignment="1">
      <alignment vertical="top" wrapText="1"/>
    </xf>
    <xf numFmtId="0" fontId="0" fillId="0" borderId="0" xfId="0" applyAlignment="1">
      <alignment vertical="top"/>
    </xf>
    <xf numFmtId="49" fontId="4" fillId="2" borderId="38" xfId="0" applyNumberFormat="1" applyFont="1" applyFill="1" applyBorder="1" applyAlignment="1" applyProtection="1">
      <alignment vertical="top"/>
      <protection locked="0"/>
    </xf>
    <xf numFmtId="0" fontId="4" fillId="2" borderId="45" xfId="0" applyFont="1" applyFill="1" applyBorder="1" applyAlignment="1" applyProtection="1">
      <alignment vertical="top"/>
      <protection locked="0"/>
    </xf>
    <xf numFmtId="0" fontId="3" fillId="0" borderId="0" xfId="0" applyFont="1" applyAlignment="1">
      <alignment horizontal="left" vertical="top"/>
    </xf>
    <xf numFmtId="0" fontId="7" fillId="0" borderId="0" xfId="0" applyFont="1" applyAlignment="1">
      <alignment horizontal="left" vertical="top"/>
    </xf>
    <xf numFmtId="0" fontId="2" fillId="4" borderId="1" xfId="0" applyFont="1" applyFill="1" applyBorder="1" applyAlignment="1">
      <alignment horizontal="center" vertical="top"/>
    </xf>
    <xf numFmtId="0" fontId="3" fillId="3" borderId="4" xfId="0" applyFont="1" applyFill="1" applyBorder="1" applyAlignment="1">
      <alignment horizontal="center"/>
    </xf>
    <xf numFmtId="0" fontId="2" fillId="4" borderId="7" xfId="0" applyFont="1" applyFill="1" applyBorder="1" applyAlignment="1">
      <alignment horizontal="center" vertical="center" wrapText="1"/>
    </xf>
    <xf numFmtId="0" fontId="0" fillId="4" borderId="3" xfId="0" applyFill="1" applyBorder="1" applyAlignment="1">
      <alignment horizontal="center"/>
    </xf>
    <xf numFmtId="0" fontId="0" fillId="4" borderId="8" xfId="0" applyFill="1" applyBorder="1" applyAlignment="1">
      <alignment horizontal="center"/>
    </xf>
    <xf numFmtId="0" fontId="0" fillId="4" borderId="9" xfId="0" applyFill="1" applyBorder="1" applyAlignment="1">
      <alignment horizontal="center"/>
    </xf>
    <xf numFmtId="0" fontId="2" fillId="0" borderId="8" xfId="0" applyFont="1" applyFill="1" applyBorder="1" applyAlignment="1">
      <alignment horizontal="left" vertical="center"/>
    </xf>
    <xf numFmtId="0" fontId="2" fillId="0" borderId="9" xfId="0" applyFont="1" applyBorder="1" applyAlignment="1">
      <alignment horizontal="left" vertical="center"/>
    </xf>
    <xf numFmtId="2" fontId="4" fillId="3" borderId="14" xfId="0" applyNumberFormat="1"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0" fillId="0" borderId="3" xfId="0" applyBorder="1" applyAlignment="1"/>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2" xfId="0" applyFont="1" applyFill="1" applyBorder="1" applyAlignment="1">
      <alignment horizontal="center" vertical="center" wrapText="1"/>
    </xf>
    <xf numFmtId="0" fontId="4" fillId="4" borderId="7" xfId="0" applyFont="1" applyFill="1" applyBorder="1" applyAlignment="1">
      <alignment horizontal="center"/>
    </xf>
    <xf numFmtId="0" fontId="4" fillId="4" borderId="46" xfId="0" applyFont="1" applyFill="1" applyBorder="1" applyAlignment="1">
      <alignment horizontal="center"/>
    </xf>
    <xf numFmtId="0" fontId="4" fillId="4" borderId="3" xfId="0" applyFont="1" applyFill="1" applyBorder="1" applyAlignment="1">
      <alignment horizontal="center"/>
    </xf>
    <xf numFmtId="0" fontId="4" fillId="4" borderId="43" xfId="0" applyFont="1" applyFill="1" applyBorder="1" applyAlignment="1">
      <alignment horizontal="center"/>
    </xf>
    <xf numFmtId="0" fontId="4" fillId="4" borderId="47" xfId="0" applyFont="1" applyFill="1" applyBorder="1" applyAlignment="1">
      <alignment horizontal="center"/>
    </xf>
    <xf numFmtId="0" fontId="4" fillId="4" borderId="48" xfId="0" applyFont="1" applyFill="1" applyBorder="1" applyAlignment="1">
      <alignment horizontal="center"/>
    </xf>
    <xf numFmtId="0" fontId="14" fillId="0" borderId="53" xfId="0" applyFont="1" applyBorder="1" applyAlignment="1">
      <alignment wrapText="1"/>
    </xf>
    <xf numFmtId="0" fontId="0" fillId="0" borderId="53" xfId="0" applyBorder="1" applyAlignment="1">
      <alignment wrapText="1"/>
    </xf>
    <xf numFmtId="0" fontId="0" fillId="0" borderId="38" xfId="0" applyBorder="1" applyAlignment="1"/>
    <xf numFmtId="0" fontId="4" fillId="5" borderId="49" xfId="0" applyFont="1" applyFill="1" applyBorder="1" applyAlignment="1">
      <alignment horizontal="center"/>
    </xf>
    <xf numFmtId="0" fontId="4" fillId="3" borderId="50" xfId="0" applyFont="1" applyFill="1" applyBorder="1" applyAlignment="1"/>
    <xf numFmtId="0" fontId="4" fillId="5" borderId="17" xfId="0" applyFont="1" applyFill="1" applyBorder="1" applyAlignment="1">
      <alignment horizontal="center"/>
    </xf>
    <xf numFmtId="0" fontId="4" fillId="5" borderId="51" xfId="0" applyFont="1" applyFill="1" applyBorder="1" applyAlignment="1">
      <alignment horizontal="center"/>
    </xf>
    <xf numFmtId="0" fontId="0" fillId="0" borderId="51" xfId="0" applyBorder="1" applyAlignment="1"/>
    <xf numFmtId="0" fontId="0" fillId="0" borderId="18" xfId="0" applyBorder="1" applyAlignment="1"/>
    <xf numFmtId="0" fontId="10" fillId="0" borderId="46" xfId="0" applyFont="1" applyBorder="1" applyAlignment="1"/>
    <xf numFmtId="0" fontId="0" fillId="0" borderId="46" xfId="0" applyBorder="1" applyAlignment="1"/>
    <xf numFmtId="0" fontId="4" fillId="0" borderId="0" xfId="0" applyFont="1" applyAlignment="1">
      <alignment wrapText="1"/>
    </xf>
    <xf numFmtId="0" fontId="10" fillId="0" borderId="0" xfId="0" applyFont="1" applyBorder="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
  <sheetViews>
    <sheetView tabSelected="1" zoomScaleNormal="100" workbookViewId="0">
      <selection activeCell="L31" sqref="L31"/>
    </sheetView>
  </sheetViews>
  <sheetFormatPr baseColWidth="10" defaultRowHeight="12.75" x14ac:dyDescent="0.2"/>
  <sheetData>
    <row r="2" spans="1:11" ht="18" x14ac:dyDescent="0.2">
      <c r="A2" s="136" t="s">
        <v>194</v>
      </c>
      <c r="B2" s="136"/>
      <c r="C2" s="136"/>
      <c r="D2" s="136"/>
      <c r="E2" s="136"/>
      <c r="F2" s="136"/>
      <c r="G2" s="136"/>
      <c r="H2" s="136"/>
      <c r="I2" s="136"/>
      <c r="J2" s="136"/>
      <c r="K2" s="137"/>
    </row>
    <row r="4" spans="1:11" ht="376.5" customHeight="1" x14ac:dyDescent="0.2">
      <c r="A4" s="138" t="s">
        <v>195</v>
      </c>
      <c r="B4" s="138"/>
      <c r="C4" s="138"/>
      <c r="D4" s="138"/>
      <c r="E4" s="138"/>
      <c r="F4" s="138"/>
      <c r="G4" s="138"/>
      <c r="H4" s="138"/>
      <c r="I4" s="138"/>
      <c r="J4" s="139"/>
      <c r="K4" s="139"/>
    </row>
    <row r="5" spans="1:11" x14ac:dyDescent="0.2">
      <c r="A5" s="139"/>
      <c r="B5" s="139"/>
      <c r="C5" s="139"/>
      <c r="D5" s="139"/>
      <c r="E5" s="139"/>
      <c r="F5" s="139"/>
      <c r="G5" s="139"/>
      <c r="H5" s="139"/>
      <c r="I5" s="139"/>
      <c r="J5" s="139"/>
      <c r="K5" s="139"/>
    </row>
    <row r="6" spans="1:11" x14ac:dyDescent="0.2">
      <c r="A6" s="139"/>
      <c r="B6" s="139"/>
      <c r="C6" s="139"/>
      <c r="D6" s="139"/>
      <c r="E6" s="139"/>
      <c r="F6" s="139"/>
      <c r="G6" s="139"/>
      <c r="H6" s="139"/>
      <c r="I6" s="139"/>
      <c r="J6" s="139"/>
      <c r="K6" s="139"/>
    </row>
    <row r="7" spans="1:11" x14ac:dyDescent="0.2">
      <c r="A7" s="139"/>
      <c r="B7" s="139"/>
      <c r="C7" s="139"/>
      <c r="D7" s="139"/>
      <c r="E7" s="139"/>
      <c r="F7" s="139"/>
      <c r="G7" s="139"/>
      <c r="H7" s="139"/>
      <c r="I7" s="139"/>
      <c r="J7" s="139"/>
      <c r="K7" s="139"/>
    </row>
    <row r="8" spans="1:11" x14ac:dyDescent="0.2">
      <c r="A8" s="139"/>
      <c r="B8" s="139"/>
      <c r="C8" s="139"/>
      <c r="D8" s="139"/>
      <c r="E8" s="139"/>
      <c r="F8" s="139"/>
      <c r="G8" s="139"/>
      <c r="H8" s="139"/>
      <c r="I8" s="139"/>
      <c r="J8" s="139"/>
      <c r="K8" s="139"/>
    </row>
    <row r="9" spans="1:11" x14ac:dyDescent="0.2">
      <c r="A9" s="139"/>
      <c r="B9" s="139"/>
      <c r="C9" s="139"/>
      <c r="D9" s="139"/>
      <c r="E9" s="139"/>
      <c r="F9" s="139"/>
      <c r="G9" s="139"/>
      <c r="H9" s="139"/>
      <c r="I9" s="139"/>
      <c r="J9" s="139"/>
      <c r="K9" s="139"/>
    </row>
    <row r="10" spans="1:11" x14ac:dyDescent="0.2">
      <c r="A10" s="139"/>
      <c r="B10" s="139"/>
      <c r="C10" s="139"/>
      <c r="D10" s="139"/>
      <c r="E10" s="139"/>
      <c r="F10" s="139"/>
      <c r="G10" s="139"/>
      <c r="H10" s="139"/>
      <c r="I10" s="139"/>
      <c r="J10" s="139"/>
      <c r="K10" s="139"/>
    </row>
    <row r="11" spans="1:11" x14ac:dyDescent="0.2">
      <c r="A11" s="139"/>
      <c r="B11" s="139"/>
      <c r="C11" s="139"/>
      <c r="D11" s="139"/>
      <c r="E11" s="139"/>
      <c r="F11" s="139"/>
      <c r="G11" s="139"/>
      <c r="H11" s="139"/>
      <c r="I11" s="139"/>
      <c r="J11" s="139"/>
      <c r="K11" s="139"/>
    </row>
    <row r="12" spans="1:11" x14ac:dyDescent="0.2">
      <c r="A12" s="139"/>
      <c r="B12" s="139"/>
      <c r="C12" s="139"/>
      <c r="D12" s="139"/>
      <c r="E12" s="139"/>
      <c r="F12" s="139"/>
      <c r="G12" s="139"/>
      <c r="H12" s="139"/>
      <c r="I12" s="139"/>
      <c r="J12" s="139"/>
      <c r="K12" s="139"/>
    </row>
  </sheetData>
  <sheetProtection password="DA1B" sheet="1" objects="1" scenarios="1"/>
  <mergeCells count="2">
    <mergeCell ref="A2:K2"/>
    <mergeCell ref="A4:K12"/>
  </mergeCells>
  <phoneticPr fontId="0" type="noConversion"/>
  <pageMargins left="0.78740157499999996" right="0.78740157499999996" top="0.86" bottom="0.44" header="0.4921259845" footer="0.492125984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70"/>
  <sheetViews>
    <sheetView zoomScale="99" zoomScaleNormal="99" workbookViewId="0">
      <pane ySplit="5" topLeftCell="A6" activePane="bottomLeft" state="frozen"/>
      <selection pane="bottomLeft" activeCell="L8" sqref="L8"/>
    </sheetView>
  </sheetViews>
  <sheetFormatPr baseColWidth="10" defaultRowHeight="12.75" x14ac:dyDescent="0.2"/>
  <cols>
    <col min="1" max="1" width="4.140625" style="1" customWidth="1"/>
    <col min="2" max="2" width="36.5703125" style="2" customWidth="1"/>
    <col min="3" max="4" width="5.85546875" style="2" customWidth="1"/>
    <col min="5" max="5" width="5.42578125" style="2" customWidth="1"/>
    <col min="6" max="6" width="10.28515625" style="3" customWidth="1"/>
    <col min="7" max="8" width="11.42578125" style="3"/>
    <col min="9" max="9" width="9.5703125" style="3" customWidth="1"/>
    <col min="10" max="10" width="9.140625" style="3" customWidth="1"/>
    <col min="11" max="14" width="9.7109375" style="3" customWidth="1"/>
  </cols>
  <sheetData>
    <row r="1" spans="1:14" s="60" customFormat="1" ht="15.75" x14ac:dyDescent="0.25">
      <c r="A1" s="148" t="s">
        <v>191</v>
      </c>
      <c r="B1" s="148"/>
      <c r="C1" s="148"/>
      <c r="D1" s="148"/>
      <c r="E1" s="148"/>
      <c r="F1" s="148"/>
      <c r="G1" s="148"/>
      <c r="H1" s="148"/>
      <c r="I1" s="149"/>
      <c r="J1" s="146"/>
      <c r="K1" s="146"/>
      <c r="L1" s="146"/>
      <c r="M1" s="146"/>
      <c r="N1" s="146"/>
    </row>
    <row r="2" spans="1:14" s="60" customFormat="1" ht="15.75" x14ac:dyDescent="0.25">
      <c r="A2" s="61"/>
      <c r="B2" s="61"/>
      <c r="C2" s="61"/>
      <c r="D2" s="61"/>
      <c r="E2" s="61"/>
      <c r="F2" s="61"/>
      <c r="G2" s="61"/>
      <c r="H2" s="61"/>
      <c r="I2" s="62"/>
      <c r="J2" s="63" t="s">
        <v>211</v>
      </c>
      <c r="K2" s="147"/>
      <c r="L2" s="147"/>
      <c r="M2" s="147"/>
      <c r="N2" s="147"/>
    </row>
    <row r="4" spans="1:14" ht="12.75" customHeight="1" x14ac:dyDescent="0.2">
      <c r="A4" s="152" t="s">
        <v>1</v>
      </c>
      <c r="B4" s="153"/>
      <c r="C4" s="142" t="s">
        <v>219</v>
      </c>
      <c r="D4" s="142" t="s">
        <v>219</v>
      </c>
      <c r="E4" s="142" t="s">
        <v>218</v>
      </c>
      <c r="F4" s="142" t="s">
        <v>146</v>
      </c>
      <c r="G4" s="142" t="s">
        <v>38</v>
      </c>
      <c r="H4" s="142" t="s">
        <v>196</v>
      </c>
      <c r="I4" s="142" t="s">
        <v>216</v>
      </c>
      <c r="J4" s="142" t="s">
        <v>217</v>
      </c>
      <c r="K4" s="150" t="s">
        <v>160</v>
      </c>
      <c r="L4" s="150"/>
      <c r="M4" s="150"/>
      <c r="N4" s="150"/>
    </row>
    <row r="5" spans="1:14" s="97" customFormat="1" ht="67.5" customHeight="1" x14ac:dyDescent="0.2">
      <c r="A5" s="154"/>
      <c r="B5" s="155"/>
      <c r="C5" s="142"/>
      <c r="D5" s="142"/>
      <c r="E5" s="142"/>
      <c r="F5" s="142"/>
      <c r="G5" s="142"/>
      <c r="H5" s="142"/>
      <c r="I5" s="142"/>
      <c r="J5" s="142"/>
      <c r="K5" s="14" t="s">
        <v>212</v>
      </c>
      <c r="L5" s="14" t="s">
        <v>213</v>
      </c>
      <c r="M5" s="14" t="s">
        <v>214</v>
      </c>
      <c r="N5" s="14" t="s">
        <v>215</v>
      </c>
    </row>
    <row r="6" spans="1:14" s="18" customFormat="1" ht="24" customHeight="1" x14ac:dyDescent="0.2">
      <c r="A6" s="156" t="s">
        <v>149</v>
      </c>
      <c r="B6" s="157"/>
      <c r="C6" s="93"/>
      <c r="D6" s="93"/>
      <c r="E6" s="93"/>
      <c r="F6" s="94"/>
      <c r="G6" s="94"/>
      <c r="H6" s="94"/>
      <c r="I6" s="95"/>
      <c r="J6" s="94"/>
      <c r="K6" s="96"/>
      <c r="L6" s="96"/>
      <c r="M6" s="96"/>
      <c r="N6" s="96"/>
    </row>
    <row r="7" spans="1:14" ht="25.5" customHeight="1" x14ac:dyDescent="0.2">
      <c r="A7" s="19" t="s">
        <v>2</v>
      </c>
      <c r="B7" s="20" t="s">
        <v>3</v>
      </c>
      <c r="C7" s="127"/>
      <c r="D7" s="20"/>
      <c r="E7" s="20"/>
      <c r="F7" s="4"/>
      <c r="G7" s="4"/>
      <c r="H7" s="4">
        <v>150</v>
      </c>
      <c r="I7" s="10"/>
      <c r="J7" s="4"/>
      <c r="K7" s="11"/>
      <c r="L7" s="11">
        <f>H7*I7</f>
        <v>0</v>
      </c>
      <c r="M7" s="11"/>
      <c r="N7" s="11"/>
    </row>
    <row r="8" spans="1:14" ht="25.5" x14ac:dyDescent="0.2">
      <c r="A8" s="19" t="s">
        <v>4</v>
      </c>
      <c r="B8" s="20" t="s">
        <v>5</v>
      </c>
      <c r="C8" s="20"/>
      <c r="D8" s="20"/>
      <c r="E8" s="20"/>
      <c r="F8" s="4"/>
      <c r="G8" s="10"/>
      <c r="H8" s="4"/>
      <c r="I8" s="10"/>
      <c r="J8" s="4"/>
      <c r="K8" s="11"/>
      <c r="L8" s="11">
        <f>G8*I8</f>
        <v>0</v>
      </c>
      <c r="M8" s="11"/>
      <c r="N8" s="11"/>
    </row>
    <row r="9" spans="1:14" x14ac:dyDescent="0.2">
      <c r="A9" s="19" t="s">
        <v>6</v>
      </c>
      <c r="B9" s="20" t="s">
        <v>7</v>
      </c>
      <c r="C9" s="20"/>
      <c r="D9" s="20"/>
      <c r="E9" s="20"/>
      <c r="F9" s="4"/>
      <c r="G9" s="4"/>
      <c r="H9" s="4">
        <v>15</v>
      </c>
      <c r="I9" s="10"/>
      <c r="J9" s="4"/>
      <c r="K9" s="11"/>
      <c r="L9" s="11">
        <f>H9*I9</f>
        <v>0</v>
      </c>
      <c r="M9" s="11"/>
      <c r="N9" s="11"/>
    </row>
    <row r="10" spans="1:14" ht="25.5" x14ac:dyDescent="0.2">
      <c r="A10" s="21" t="s">
        <v>8</v>
      </c>
      <c r="B10" s="9" t="s">
        <v>9</v>
      </c>
      <c r="C10" s="9"/>
      <c r="D10" s="9"/>
      <c r="E10" s="9"/>
      <c r="F10" s="5"/>
      <c r="G10" s="5"/>
      <c r="H10" s="5"/>
      <c r="I10" s="5"/>
      <c r="J10" s="5"/>
      <c r="K10" s="12"/>
      <c r="L10" s="12"/>
      <c r="M10" s="12"/>
      <c r="N10" s="12"/>
    </row>
    <row r="11" spans="1:14" x14ac:dyDescent="0.2">
      <c r="A11" s="26"/>
      <c r="B11" s="27" t="s">
        <v>158</v>
      </c>
      <c r="C11" s="27"/>
      <c r="D11" s="27"/>
      <c r="E11" s="27"/>
      <c r="F11" s="28"/>
      <c r="G11" s="28"/>
      <c r="H11" s="28">
        <v>30</v>
      </c>
      <c r="I11" s="57"/>
      <c r="J11" s="28"/>
      <c r="K11" s="29"/>
      <c r="L11" s="29">
        <f>H11*I11</f>
        <v>0</v>
      </c>
      <c r="M11" s="29"/>
      <c r="N11" s="29"/>
    </row>
    <row r="12" spans="1:14" x14ac:dyDescent="0.2">
      <c r="A12" s="22"/>
      <c r="B12" s="23" t="s">
        <v>159</v>
      </c>
      <c r="C12" s="23"/>
      <c r="D12" s="23"/>
      <c r="E12" s="23"/>
      <c r="F12" s="24"/>
      <c r="G12" s="24"/>
      <c r="H12" s="24">
        <v>45</v>
      </c>
      <c r="I12" s="58"/>
      <c r="J12" s="24"/>
      <c r="K12" s="25"/>
      <c r="L12" s="25">
        <f>H12*I12</f>
        <v>0</v>
      </c>
      <c r="M12" s="25"/>
      <c r="N12" s="25"/>
    </row>
    <row r="13" spans="1:14" ht="24" customHeight="1" x14ac:dyDescent="0.2">
      <c r="A13" s="140" t="s">
        <v>148</v>
      </c>
      <c r="B13" s="143"/>
      <c r="C13" s="91"/>
      <c r="D13" s="91"/>
      <c r="E13" s="91"/>
      <c r="F13" s="16"/>
      <c r="G13" s="16"/>
      <c r="H13" s="16"/>
      <c r="I13" s="16"/>
      <c r="J13" s="16"/>
      <c r="K13" s="17"/>
      <c r="L13" s="17"/>
      <c r="M13" s="17"/>
      <c r="N13" s="17"/>
    </row>
    <row r="14" spans="1:14" ht="25.5" x14ac:dyDescent="0.2">
      <c r="A14" s="21" t="s">
        <v>10</v>
      </c>
      <c r="B14" s="9" t="s">
        <v>11</v>
      </c>
      <c r="C14" s="128"/>
      <c r="D14" s="9"/>
      <c r="E14" s="9"/>
      <c r="F14" s="5"/>
      <c r="G14" s="5"/>
      <c r="H14" s="5"/>
      <c r="I14" s="5"/>
      <c r="J14" s="5"/>
      <c r="K14" s="12"/>
      <c r="L14" s="12"/>
      <c r="M14" s="12"/>
      <c r="N14" s="12"/>
    </row>
    <row r="15" spans="1:14" x14ac:dyDescent="0.2">
      <c r="A15" s="26"/>
      <c r="B15" s="27" t="s">
        <v>158</v>
      </c>
      <c r="C15" s="27"/>
      <c r="D15" s="27"/>
      <c r="E15" s="27"/>
      <c r="F15" s="28"/>
      <c r="G15" s="28"/>
      <c r="H15" s="28">
        <v>180</v>
      </c>
      <c r="I15" s="57"/>
      <c r="J15" s="28"/>
      <c r="K15" s="29"/>
      <c r="L15" s="29">
        <f>H15*I15</f>
        <v>0</v>
      </c>
      <c r="M15" s="29"/>
      <c r="N15" s="29"/>
    </row>
    <row r="16" spans="1:14" x14ac:dyDescent="0.2">
      <c r="A16" s="22"/>
      <c r="B16" s="23" t="s">
        <v>159</v>
      </c>
      <c r="C16" s="23"/>
      <c r="D16" s="23"/>
      <c r="E16" s="23"/>
      <c r="F16" s="24"/>
      <c r="G16" s="24"/>
      <c r="H16" s="24">
        <v>195</v>
      </c>
      <c r="I16" s="58"/>
      <c r="J16" s="24"/>
      <c r="K16" s="25"/>
      <c r="L16" s="25">
        <f>H16*I16</f>
        <v>0</v>
      </c>
      <c r="M16" s="25"/>
      <c r="N16" s="25"/>
    </row>
    <row r="17" spans="1:14" ht="25.5" x14ac:dyDescent="0.2">
      <c r="A17" s="19" t="s">
        <v>12</v>
      </c>
      <c r="B17" s="20" t="s">
        <v>13</v>
      </c>
      <c r="C17" s="20"/>
      <c r="D17" s="20"/>
      <c r="E17" s="20"/>
      <c r="F17" s="4"/>
      <c r="G17" s="4"/>
      <c r="H17" s="4">
        <v>150</v>
      </c>
      <c r="I17" s="10"/>
      <c r="J17" s="4"/>
      <c r="K17" s="11"/>
      <c r="L17" s="11"/>
      <c r="M17" s="11">
        <f>H17*I17</f>
        <v>0</v>
      </c>
      <c r="N17" s="11"/>
    </row>
    <row r="18" spans="1:14" x14ac:dyDescent="0.2">
      <c r="A18" s="19" t="s">
        <v>14</v>
      </c>
      <c r="B18" s="20" t="s">
        <v>15</v>
      </c>
      <c r="C18" s="20"/>
      <c r="D18" s="20"/>
      <c r="E18" s="20"/>
      <c r="F18" s="4"/>
      <c r="G18" s="4"/>
      <c r="H18" s="4">
        <v>150</v>
      </c>
      <c r="I18" s="10"/>
      <c r="J18" s="4"/>
      <c r="K18" s="11"/>
      <c r="L18" s="11"/>
      <c r="M18" s="11">
        <f>H18*I18</f>
        <v>0</v>
      </c>
      <c r="N18" s="11"/>
    </row>
    <row r="19" spans="1:14" x14ac:dyDescent="0.2">
      <c r="A19" s="21" t="s">
        <v>16</v>
      </c>
      <c r="B19" s="9" t="s">
        <v>17</v>
      </c>
      <c r="C19" s="9"/>
      <c r="D19" s="9"/>
      <c r="E19" s="9"/>
      <c r="F19" s="5"/>
      <c r="G19" s="5"/>
      <c r="H19" s="5"/>
      <c r="I19" s="5"/>
      <c r="J19" s="5"/>
      <c r="K19" s="12"/>
      <c r="L19" s="12"/>
      <c r="M19" s="12"/>
      <c r="N19" s="12"/>
    </row>
    <row r="20" spans="1:14" x14ac:dyDescent="0.2">
      <c r="A20" s="26"/>
      <c r="B20" s="27" t="s">
        <v>18</v>
      </c>
      <c r="C20" s="27"/>
      <c r="D20" s="27"/>
      <c r="E20" s="98" t="s">
        <v>220</v>
      </c>
      <c r="F20" s="28"/>
      <c r="G20" s="28"/>
      <c r="H20" s="57"/>
      <c r="I20" s="57"/>
      <c r="J20" s="28"/>
      <c r="K20" s="29"/>
      <c r="L20" s="29"/>
      <c r="M20" s="29">
        <f>H20*I20</f>
        <v>0</v>
      </c>
      <c r="N20" s="29"/>
    </row>
    <row r="21" spans="1:14" x14ac:dyDescent="0.2">
      <c r="A21" s="22"/>
      <c r="B21" s="23" t="s">
        <v>19</v>
      </c>
      <c r="C21" s="23"/>
      <c r="D21" s="23"/>
      <c r="E21" s="98" t="s">
        <v>220</v>
      </c>
      <c r="F21" s="24"/>
      <c r="G21" s="58"/>
      <c r="H21" s="24"/>
      <c r="I21" s="58"/>
      <c r="J21" s="24"/>
      <c r="K21" s="25"/>
      <c r="L21" s="25"/>
      <c r="M21" s="25">
        <f>G21*I21</f>
        <v>0</v>
      </c>
      <c r="N21" s="25"/>
    </row>
    <row r="22" spans="1:14" x14ac:dyDescent="0.2">
      <c r="A22" s="19" t="s">
        <v>20</v>
      </c>
      <c r="B22" s="20" t="s">
        <v>21</v>
      </c>
      <c r="C22" s="20"/>
      <c r="D22" s="20"/>
      <c r="E22" s="98" t="s">
        <v>220</v>
      </c>
      <c r="F22" s="4"/>
      <c r="G22" s="10"/>
      <c r="H22" s="4"/>
      <c r="I22" s="10"/>
      <c r="J22" s="4"/>
      <c r="K22" s="11"/>
      <c r="L22" s="11"/>
      <c r="M22" s="11">
        <f>G22*I22</f>
        <v>0</v>
      </c>
      <c r="N22" s="11"/>
    </row>
    <row r="23" spans="1:14" ht="25.5" x14ac:dyDescent="0.2">
      <c r="A23" s="19" t="s">
        <v>0</v>
      </c>
      <c r="B23" s="20" t="s">
        <v>22</v>
      </c>
      <c r="C23" s="20"/>
      <c r="D23" s="20"/>
      <c r="E23" s="98" t="s">
        <v>220</v>
      </c>
      <c r="F23" s="4"/>
      <c r="G23" s="10"/>
      <c r="H23" s="4"/>
      <c r="I23" s="10"/>
      <c r="J23" s="4"/>
      <c r="K23" s="11"/>
      <c r="L23" s="11">
        <f>G23*I23</f>
        <v>0</v>
      </c>
      <c r="M23" s="11"/>
      <c r="N23" s="11"/>
    </row>
    <row r="24" spans="1:14" ht="38.25" x14ac:dyDescent="0.2">
      <c r="A24" s="19" t="s">
        <v>23</v>
      </c>
      <c r="B24" s="20" t="s">
        <v>24</v>
      </c>
      <c r="C24" s="20"/>
      <c r="D24" s="20"/>
      <c r="E24" s="20"/>
      <c r="F24" s="4"/>
      <c r="G24" s="4"/>
      <c r="H24" s="4">
        <v>75</v>
      </c>
      <c r="I24" s="10"/>
      <c r="J24" s="4"/>
      <c r="K24" s="11"/>
      <c r="L24" s="11">
        <f>H24*I24</f>
        <v>0</v>
      </c>
      <c r="M24" s="11"/>
      <c r="N24" s="11"/>
    </row>
    <row r="25" spans="1:14" x14ac:dyDescent="0.2">
      <c r="A25" s="19" t="s">
        <v>25</v>
      </c>
      <c r="B25" s="20" t="s">
        <v>26</v>
      </c>
      <c r="C25" s="20"/>
      <c r="D25" s="20"/>
      <c r="E25" s="20"/>
      <c r="F25" s="4"/>
      <c r="G25" s="4"/>
      <c r="H25" s="4">
        <v>75</v>
      </c>
      <c r="I25" s="10"/>
      <c r="J25" s="4"/>
      <c r="K25" s="11"/>
      <c r="L25" s="11">
        <f>H25*I25</f>
        <v>0</v>
      </c>
      <c r="M25" s="11"/>
      <c r="N25" s="11"/>
    </row>
    <row r="26" spans="1:14" s="18" customFormat="1" ht="24" customHeight="1" x14ac:dyDescent="0.2">
      <c r="A26" s="140" t="s">
        <v>150</v>
      </c>
      <c r="B26" s="143"/>
      <c r="C26" s="91"/>
      <c r="D26" s="91"/>
      <c r="E26" s="91"/>
      <c r="F26" s="16"/>
      <c r="G26" s="16"/>
      <c r="H26" s="16"/>
      <c r="I26" s="16"/>
      <c r="J26" s="16"/>
      <c r="K26" s="17"/>
      <c r="L26" s="17"/>
      <c r="M26" s="17"/>
      <c r="N26" s="17"/>
    </row>
    <row r="27" spans="1:14" x14ac:dyDescent="0.2">
      <c r="A27" s="19" t="s">
        <v>27</v>
      </c>
      <c r="B27" s="20" t="s">
        <v>28</v>
      </c>
      <c r="C27" s="20"/>
      <c r="D27" s="20"/>
      <c r="E27" s="99" t="s">
        <v>220</v>
      </c>
      <c r="F27" s="4"/>
      <c r="G27" s="10"/>
      <c r="H27" s="4"/>
      <c r="I27" s="10"/>
      <c r="J27" s="4"/>
      <c r="K27" s="11"/>
      <c r="L27" s="11">
        <f>G27*I27</f>
        <v>0</v>
      </c>
      <c r="M27" s="11"/>
      <c r="N27" s="11"/>
    </row>
    <row r="28" spans="1:14" x14ac:dyDescent="0.2">
      <c r="A28" s="19" t="s">
        <v>29</v>
      </c>
      <c r="B28" s="20" t="s">
        <v>30</v>
      </c>
      <c r="C28" s="20"/>
      <c r="D28" s="20"/>
      <c r="E28" s="99" t="s">
        <v>220</v>
      </c>
      <c r="F28" s="4"/>
      <c r="G28" s="10"/>
      <c r="H28" s="4"/>
      <c r="I28" s="10"/>
      <c r="J28" s="4"/>
      <c r="K28" s="11"/>
      <c r="L28" s="11"/>
      <c r="M28" s="11">
        <f>G28*I28</f>
        <v>0</v>
      </c>
      <c r="N28" s="11"/>
    </row>
    <row r="29" spans="1:14" x14ac:dyDescent="0.2">
      <c r="A29" s="19" t="s">
        <v>31</v>
      </c>
      <c r="B29" s="20" t="s">
        <v>32</v>
      </c>
      <c r="C29" s="20"/>
      <c r="D29" s="20"/>
      <c r="E29" s="99" t="s">
        <v>220</v>
      </c>
      <c r="F29" s="4"/>
      <c r="G29" s="10"/>
      <c r="H29" s="4"/>
      <c r="I29" s="10"/>
      <c r="J29" s="4"/>
      <c r="K29" s="11"/>
      <c r="L29" s="11"/>
      <c r="M29" s="11">
        <f>G29*I29</f>
        <v>0</v>
      </c>
      <c r="N29" s="11"/>
    </row>
    <row r="30" spans="1:14" x14ac:dyDescent="0.2">
      <c r="A30" s="19" t="s">
        <v>33</v>
      </c>
      <c r="B30" s="20" t="s">
        <v>34</v>
      </c>
      <c r="C30" s="20"/>
      <c r="D30" s="20"/>
      <c r="E30" s="99" t="s">
        <v>220</v>
      </c>
      <c r="F30" s="4"/>
      <c r="G30" s="10"/>
      <c r="H30" s="4"/>
      <c r="I30" s="10"/>
      <c r="J30" s="4"/>
      <c r="K30" s="11"/>
      <c r="L30" s="11"/>
      <c r="M30" s="11">
        <f>G30*I30</f>
        <v>0</v>
      </c>
      <c r="N30" s="11"/>
    </row>
    <row r="31" spans="1:14" ht="27.75" customHeight="1" x14ac:dyDescent="0.2">
      <c r="A31" s="19" t="s">
        <v>35</v>
      </c>
      <c r="B31" s="20" t="s">
        <v>36</v>
      </c>
      <c r="C31" s="20"/>
      <c r="D31" s="20"/>
      <c r="E31" s="99" t="s">
        <v>220</v>
      </c>
      <c r="F31" s="4"/>
      <c r="G31" s="10"/>
      <c r="H31" s="4"/>
      <c r="I31" s="10"/>
      <c r="J31" s="4"/>
      <c r="K31" s="11"/>
      <c r="L31" s="11"/>
      <c r="M31" s="11">
        <f>G31*I31</f>
        <v>0</v>
      </c>
      <c r="N31" s="11"/>
    </row>
    <row r="32" spans="1:14" s="18" customFormat="1" ht="24" customHeight="1" x14ac:dyDescent="0.2">
      <c r="A32" s="140" t="s">
        <v>151</v>
      </c>
      <c r="B32" s="143"/>
      <c r="C32" s="91"/>
      <c r="D32" s="91"/>
      <c r="E32" s="91"/>
      <c r="F32" s="16"/>
      <c r="G32" s="16"/>
      <c r="H32" s="16"/>
      <c r="I32" s="16"/>
      <c r="J32" s="16"/>
      <c r="K32" s="17"/>
      <c r="L32" s="17"/>
      <c r="M32" s="17"/>
      <c r="N32" s="17"/>
    </row>
    <row r="33" spans="1:15" ht="25.5" x14ac:dyDescent="0.2">
      <c r="A33" s="19" t="s">
        <v>37</v>
      </c>
      <c r="B33" s="20" t="s">
        <v>190</v>
      </c>
      <c r="C33" s="20"/>
      <c r="D33" s="20"/>
      <c r="E33" s="20"/>
      <c r="F33" s="10"/>
      <c r="G33" s="4">
        <f>60/60*F33</f>
        <v>0</v>
      </c>
      <c r="H33" s="4"/>
      <c r="I33" s="10"/>
      <c r="J33" s="4"/>
      <c r="K33" s="11"/>
      <c r="L33" s="11">
        <f>G33*I33</f>
        <v>0</v>
      </c>
      <c r="M33" s="11"/>
      <c r="N33" s="11"/>
    </row>
    <row r="34" spans="1:15" x14ac:dyDescent="0.2">
      <c r="A34" s="21" t="s">
        <v>39</v>
      </c>
      <c r="B34" s="9" t="s">
        <v>40</v>
      </c>
      <c r="C34" s="9"/>
      <c r="D34" s="9"/>
      <c r="E34" s="9"/>
      <c r="F34" s="5"/>
      <c r="G34" s="5"/>
      <c r="H34" s="5"/>
      <c r="I34" s="5"/>
      <c r="J34" s="5"/>
      <c r="K34" s="12"/>
      <c r="L34" s="12"/>
      <c r="M34" s="12"/>
      <c r="N34" s="12"/>
    </row>
    <row r="35" spans="1:15" x14ac:dyDescent="0.2">
      <c r="A35" s="26"/>
      <c r="B35" s="27" t="s">
        <v>41</v>
      </c>
      <c r="C35" s="27"/>
      <c r="D35" s="27"/>
      <c r="E35" s="98" t="s">
        <v>220</v>
      </c>
      <c r="F35" s="28"/>
      <c r="G35" s="57"/>
      <c r="H35" s="28"/>
      <c r="I35" s="57"/>
      <c r="J35" s="28"/>
      <c r="K35" s="29"/>
      <c r="L35" s="29">
        <f>G35*I35</f>
        <v>0</v>
      </c>
      <c r="M35" s="29"/>
      <c r="N35" s="29"/>
    </row>
    <row r="36" spans="1:15" x14ac:dyDescent="0.2">
      <c r="A36" s="22"/>
      <c r="B36" s="23" t="s">
        <v>42</v>
      </c>
      <c r="C36" s="23"/>
      <c r="D36" s="23"/>
      <c r="E36" s="100" t="s">
        <v>220</v>
      </c>
      <c r="F36" s="24"/>
      <c r="G36" s="58"/>
      <c r="H36" s="24"/>
      <c r="I36" s="58"/>
      <c r="J36" s="24"/>
      <c r="K36" s="25"/>
      <c r="L36" s="25">
        <f>G36*I36</f>
        <v>0</v>
      </c>
      <c r="M36" s="25"/>
      <c r="N36" s="25"/>
    </row>
    <row r="37" spans="1:15" x14ac:dyDescent="0.2">
      <c r="A37" s="19" t="s">
        <v>43</v>
      </c>
      <c r="B37" s="20" t="s">
        <v>44</v>
      </c>
      <c r="C37" s="20"/>
      <c r="D37" s="20"/>
      <c r="E37" s="99" t="s">
        <v>220</v>
      </c>
      <c r="F37" s="4"/>
      <c r="G37" s="10"/>
      <c r="H37" s="4"/>
      <c r="I37" s="10"/>
      <c r="J37" s="4"/>
      <c r="K37" s="11"/>
      <c r="L37" s="11">
        <f>G37*I37</f>
        <v>0</v>
      </c>
      <c r="M37" s="11"/>
      <c r="N37" s="11"/>
    </row>
    <row r="38" spans="1:15" ht="24" customHeight="1" x14ac:dyDescent="0.2">
      <c r="A38" s="140" t="s">
        <v>152</v>
      </c>
      <c r="B38" s="143" t="s">
        <v>152</v>
      </c>
      <c r="C38" s="91"/>
      <c r="D38" s="91"/>
      <c r="E38" s="101"/>
      <c r="F38" s="16"/>
      <c r="G38" s="16"/>
      <c r="H38" s="16"/>
      <c r="I38" s="16"/>
      <c r="J38" s="16"/>
      <c r="K38" s="17"/>
      <c r="L38" s="17"/>
      <c r="M38" s="17"/>
      <c r="N38" s="17"/>
      <c r="O38" s="18"/>
    </row>
    <row r="39" spans="1:15" x14ac:dyDescent="0.2">
      <c r="A39" s="19" t="s">
        <v>45</v>
      </c>
      <c r="B39" s="20" t="s">
        <v>46</v>
      </c>
      <c r="C39" s="20"/>
      <c r="D39" s="20"/>
      <c r="E39" s="99" t="s">
        <v>220</v>
      </c>
      <c r="F39" s="4"/>
      <c r="G39" s="10"/>
      <c r="H39" s="4"/>
      <c r="I39" s="10"/>
      <c r="J39" s="4"/>
      <c r="K39" s="11"/>
      <c r="L39" s="11">
        <f>G39*I39</f>
        <v>0</v>
      </c>
      <c r="M39" s="11"/>
      <c r="N39" s="11"/>
    </row>
    <row r="40" spans="1:15" x14ac:dyDescent="0.2">
      <c r="A40" s="19" t="s">
        <v>47</v>
      </c>
      <c r="B40" s="20" t="s">
        <v>46</v>
      </c>
      <c r="C40" s="20"/>
      <c r="D40" s="20"/>
      <c r="E40" s="99" t="s">
        <v>220</v>
      </c>
      <c r="F40" s="4"/>
      <c r="G40" s="4"/>
      <c r="H40" s="4">
        <v>60</v>
      </c>
      <c r="I40" s="10">
        <v>52</v>
      </c>
      <c r="J40" s="4"/>
      <c r="K40" s="11"/>
      <c r="L40" s="11"/>
      <c r="M40" s="11">
        <f>H40*I40</f>
        <v>3120</v>
      </c>
      <c r="N40" s="11"/>
    </row>
    <row r="41" spans="1:15" x14ac:dyDescent="0.2">
      <c r="A41" s="19" t="s">
        <v>48</v>
      </c>
      <c r="B41" s="20" t="s">
        <v>49</v>
      </c>
      <c r="C41" s="20"/>
      <c r="D41" s="20"/>
      <c r="E41" s="99" t="s">
        <v>220</v>
      </c>
      <c r="F41" s="4"/>
      <c r="G41" s="10"/>
      <c r="H41" s="4"/>
      <c r="I41" s="10"/>
      <c r="J41" s="4"/>
      <c r="K41" s="11"/>
      <c r="L41" s="11"/>
      <c r="M41" s="11">
        <f>G41*I41</f>
        <v>0</v>
      </c>
      <c r="N41" s="11"/>
    </row>
    <row r="42" spans="1:15" ht="25.5" x14ac:dyDescent="0.2">
      <c r="A42" s="19" t="s">
        <v>50</v>
      </c>
      <c r="B42" s="20" t="s">
        <v>51</v>
      </c>
      <c r="C42" s="20"/>
      <c r="D42" s="20"/>
      <c r="E42" s="99" t="s">
        <v>220</v>
      </c>
      <c r="F42" s="4"/>
      <c r="G42" s="10"/>
      <c r="H42" s="4"/>
      <c r="I42" s="10"/>
      <c r="J42" s="4"/>
      <c r="K42" s="11"/>
      <c r="L42" s="11">
        <f>G42*I42</f>
        <v>0</v>
      </c>
      <c r="M42" s="11"/>
      <c r="N42" s="11"/>
    </row>
    <row r="43" spans="1:15" x14ac:dyDescent="0.2">
      <c r="A43" s="19" t="s">
        <v>52</v>
      </c>
      <c r="B43" s="20" t="s">
        <v>53</v>
      </c>
      <c r="C43" s="20"/>
      <c r="D43" s="20"/>
      <c r="E43" s="99" t="s">
        <v>220</v>
      </c>
      <c r="F43" s="4"/>
      <c r="G43" s="10"/>
      <c r="H43" s="4"/>
      <c r="I43" s="10"/>
      <c r="J43" s="4"/>
      <c r="K43" s="11"/>
      <c r="L43" s="11"/>
      <c r="M43" s="11"/>
      <c r="N43" s="11">
        <f>G43*I43</f>
        <v>0</v>
      </c>
    </row>
    <row r="44" spans="1:15" x14ac:dyDescent="0.2">
      <c r="A44" s="19" t="s">
        <v>54</v>
      </c>
      <c r="B44" s="20" t="s">
        <v>55</v>
      </c>
      <c r="C44" s="20"/>
      <c r="D44" s="20"/>
      <c r="E44" s="99" t="s">
        <v>220</v>
      </c>
      <c r="F44" s="4"/>
      <c r="G44" s="10"/>
      <c r="H44" s="4"/>
      <c r="I44" s="10"/>
      <c r="J44" s="4"/>
      <c r="K44" s="11"/>
      <c r="L44" s="11"/>
      <c r="M44" s="11"/>
      <c r="N44" s="11">
        <f>G44*I44</f>
        <v>0</v>
      </c>
    </row>
    <row r="45" spans="1:15" ht="25.5" x14ac:dyDescent="0.2">
      <c r="A45" s="19" t="s">
        <v>56</v>
      </c>
      <c r="B45" s="20" t="s">
        <v>57</v>
      </c>
      <c r="C45" s="20"/>
      <c r="D45" s="20"/>
      <c r="E45" s="99"/>
      <c r="F45" s="4"/>
      <c r="G45" s="4"/>
      <c r="H45" s="10">
        <v>30</v>
      </c>
      <c r="I45" s="4">
        <v>30</v>
      </c>
      <c r="J45" s="4"/>
      <c r="K45" s="11"/>
      <c r="L45" s="11"/>
      <c r="M45" s="11">
        <f>H45*I45</f>
        <v>900</v>
      </c>
      <c r="N45" s="11"/>
    </row>
    <row r="46" spans="1:15" x14ac:dyDescent="0.2">
      <c r="A46" s="19" t="s">
        <v>58</v>
      </c>
      <c r="B46" s="20" t="s">
        <v>59</v>
      </c>
      <c r="C46" s="20"/>
      <c r="D46" s="20"/>
      <c r="E46" s="99"/>
      <c r="F46" s="4"/>
      <c r="G46" s="4"/>
      <c r="H46" s="4">
        <v>60</v>
      </c>
      <c r="I46" s="4">
        <v>52</v>
      </c>
      <c r="J46" s="10"/>
      <c r="K46" s="11"/>
      <c r="L46" s="11"/>
      <c r="M46" s="11"/>
      <c r="N46" s="11">
        <f>(H46*I46)/100*J46</f>
        <v>0</v>
      </c>
    </row>
    <row r="47" spans="1:15" x14ac:dyDescent="0.2">
      <c r="A47" s="19" t="s">
        <v>60</v>
      </c>
      <c r="B47" s="20" t="s">
        <v>61</v>
      </c>
      <c r="C47" s="20"/>
      <c r="D47" s="20"/>
      <c r="E47" s="99" t="s">
        <v>220</v>
      </c>
      <c r="F47" s="4"/>
      <c r="G47" s="10"/>
      <c r="H47" s="4"/>
      <c r="I47" s="10"/>
      <c r="J47" s="4"/>
      <c r="K47" s="11"/>
      <c r="L47" s="11"/>
      <c r="M47" s="11"/>
      <c r="N47" s="11">
        <f>G47*I47</f>
        <v>0</v>
      </c>
    </row>
    <row r="48" spans="1:15" x14ac:dyDescent="0.2">
      <c r="A48" s="19" t="s">
        <v>62</v>
      </c>
      <c r="B48" s="20" t="s">
        <v>63</v>
      </c>
      <c r="C48" s="20"/>
      <c r="D48" s="20"/>
      <c r="E48" s="99"/>
      <c r="F48" s="4"/>
      <c r="G48" s="4"/>
      <c r="H48" s="4">
        <v>30</v>
      </c>
      <c r="I48" s="4">
        <v>52</v>
      </c>
      <c r="J48" s="10"/>
      <c r="K48" s="11"/>
      <c r="L48" s="11">
        <f>(H48*I48)/100*J48</f>
        <v>0</v>
      </c>
      <c r="M48" s="11"/>
      <c r="N48" s="11"/>
    </row>
    <row r="49" spans="1:14" x14ac:dyDescent="0.2">
      <c r="A49" s="19" t="s">
        <v>64</v>
      </c>
      <c r="B49" s="20" t="s">
        <v>65</v>
      </c>
      <c r="C49" s="20"/>
      <c r="D49" s="20"/>
      <c r="E49" s="99" t="s">
        <v>220</v>
      </c>
      <c r="F49" s="4"/>
      <c r="G49" s="10"/>
      <c r="H49" s="4"/>
      <c r="I49" s="10"/>
      <c r="J49" s="4"/>
      <c r="K49" s="11"/>
      <c r="L49" s="11">
        <f>G49*I49</f>
        <v>0</v>
      </c>
      <c r="M49" s="11"/>
      <c r="N49" s="11"/>
    </row>
    <row r="50" spans="1:14" x14ac:dyDescent="0.2">
      <c r="A50" s="19" t="s">
        <v>66</v>
      </c>
      <c r="B50" s="20" t="s">
        <v>67</v>
      </c>
      <c r="C50" s="20"/>
      <c r="D50" s="20"/>
      <c r="E50" s="99" t="s">
        <v>220</v>
      </c>
      <c r="F50" s="4"/>
      <c r="G50" s="10"/>
      <c r="H50" s="4"/>
      <c r="I50" s="10"/>
      <c r="J50" s="4"/>
      <c r="K50" s="11"/>
      <c r="L50" s="11"/>
      <c r="M50" s="11"/>
      <c r="N50" s="11">
        <f>G50*I50</f>
        <v>0</v>
      </c>
    </row>
    <row r="51" spans="1:14" x14ac:dyDescent="0.2">
      <c r="A51" s="19" t="s">
        <v>68</v>
      </c>
      <c r="B51" s="20" t="s">
        <v>69</v>
      </c>
      <c r="C51" s="20"/>
      <c r="D51" s="20"/>
      <c r="E51" s="99" t="s">
        <v>220</v>
      </c>
      <c r="F51" s="4"/>
      <c r="G51" s="10"/>
      <c r="H51" s="4"/>
      <c r="I51" s="10"/>
      <c r="J51" s="4"/>
      <c r="K51" s="11"/>
      <c r="L51" s="11">
        <f>G51*I51</f>
        <v>0</v>
      </c>
      <c r="M51" s="11"/>
      <c r="N51" s="11"/>
    </row>
    <row r="52" spans="1:14" s="18" customFormat="1" ht="24" customHeight="1" x14ac:dyDescent="0.2">
      <c r="A52" s="140" t="s">
        <v>153</v>
      </c>
      <c r="B52" s="143"/>
      <c r="C52" s="91"/>
      <c r="D52" s="91"/>
      <c r="E52" s="91"/>
      <c r="F52" s="16"/>
      <c r="G52" s="16"/>
      <c r="H52" s="16"/>
      <c r="I52" s="16"/>
      <c r="J52" s="16"/>
      <c r="K52" s="17"/>
      <c r="L52" s="17"/>
      <c r="M52" s="17"/>
      <c r="N52" s="17"/>
    </row>
    <row r="53" spans="1:14" s="18" customFormat="1" ht="24" customHeight="1" x14ac:dyDescent="0.2">
      <c r="A53" s="140" t="s">
        <v>154</v>
      </c>
      <c r="B53" s="141"/>
      <c r="C53" s="92"/>
      <c r="D53" s="92"/>
      <c r="E53" s="92"/>
      <c r="F53" s="16"/>
      <c r="G53" s="16"/>
      <c r="H53" s="16"/>
      <c r="I53" s="16"/>
      <c r="J53" s="16"/>
      <c r="K53" s="17"/>
      <c r="L53" s="17"/>
      <c r="M53" s="17"/>
      <c r="N53" s="17"/>
    </row>
    <row r="54" spans="1:14" s="72" customFormat="1" x14ac:dyDescent="0.2">
      <c r="A54" s="68" t="s">
        <v>70</v>
      </c>
      <c r="B54" s="69" t="s">
        <v>71</v>
      </c>
      <c r="C54" s="69"/>
      <c r="D54" s="69"/>
      <c r="E54" s="69"/>
      <c r="F54" s="70"/>
      <c r="G54" s="70"/>
      <c r="H54" s="70"/>
      <c r="I54" s="70"/>
      <c r="J54" s="70"/>
      <c r="K54" s="71"/>
      <c r="L54" s="71"/>
      <c r="M54" s="71"/>
      <c r="N54" s="71"/>
    </row>
    <row r="55" spans="1:14" x14ac:dyDescent="0.2">
      <c r="A55" s="30"/>
      <c r="B55" s="31" t="s">
        <v>192</v>
      </c>
      <c r="C55" s="31"/>
      <c r="D55" s="31"/>
      <c r="E55" s="31"/>
      <c r="F55" s="59"/>
      <c r="G55" s="76">
        <f>60/H55*F55</f>
        <v>0</v>
      </c>
      <c r="H55" s="32">
        <v>120</v>
      </c>
      <c r="I55" s="75">
        <v>52</v>
      </c>
      <c r="J55" s="32"/>
      <c r="K55" s="33"/>
      <c r="L55" s="33">
        <f t="shared" ref="L55:L62" si="0">G55*I55</f>
        <v>0</v>
      </c>
      <c r="M55" s="33"/>
      <c r="N55" s="33"/>
    </row>
    <row r="56" spans="1:14" s="78" customFormat="1" x14ac:dyDescent="0.2">
      <c r="A56" s="73"/>
      <c r="B56" s="74" t="s">
        <v>192</v>
      </c>
      <c r="C56" s="74"/>
      <c r="D56" s="74"/>
      <c r="E56" s="74"/>
      <c r="F56" s="75"/>
      <c r="G56" s="76">
        <f t="shared" ref="G56:G65" si="1">60/H56*F56</f>
        <v>0</v>
      </c>
      <c r="H56" s="76">
        <v>120</v>
      </c>
      <c r="I56" s="75">
        <v>52</v>
      </c>
      <c r="J56" s="76"/>
      <c r="K56" s="77"/>
      <c r="L56" s="77">
        <f t="shared" si="0"/>
        <v>0</v>
      </c>
      <c r="M56" s="77"/>
      <c r="N56" s="77"/>
    </row>
    <row r="57" spans="1:14" s="78" customFormat="1" x14ac:dyDescent="0.2">
      <c r="A57" s="73"/>
      <c r="B57" s="74" t="s">
        <v>193</v>
      </c>
      <c r="C57" s="74"/>
      <c r="D57" s="74"/>
      <c r="E57" s="74"/>
      <c r="F57" s="75"/>
      <c r="G57" s="76">
        <f t="shared" si="1"/>
        <v>0</v>
      </c>
      <c r="H57" s="76">
        <v>100</v>
      </c>
      <c r="I57" s="75">
        <v>52</v>
      </c>
      <c r="J57" s="76"/>
      <c r="K57" s="77"/>
      <c r="L57" s="77">
        <f t="shared" si="0"/>
        <v>0</v>
      </c>
      <c r="M57" s="77"/>
      <c r="N57" s="77"/>
    </row>
    <row r="58" spans="1:14" s="78" customFormat="1" x14ac:dyDescent="0.2">
      <c r="A58" s="73"/>
      <c r="B58" s="74" t="s">
        <v>193</v>
      </c>
      <c r="C58" s="74"/>
      <c r="D58" s="74"/>
      <c r="E58" s="74"/>
      <c r="F58" s="75"/>
      <c r="G58" s="76">
        <f t="shared" si="1"/>
        <v>0</v>
      </c>
      <c r="H58" s="76">
        <v>100</v>
      </c>
      <c r="I58" s="75">
        <v>52</v>
      </c>
      <c r="J58" s="76"/>
      <c r="K58" s="77"/>
      <c r="L58" s="77">
        <f t="shared" si="0"/>
        <v>0</v>
      </c>
      <c r="M58" s="77"/>
      <c r="N58" s="77"/>
    </row>
    <row r="59" spans="1:14" s="78" customFormat="1" x14ac:dyDescent="0.2">
      <c r="A59" s="73"/>
      <c r="B59" s="74" t="s">
        <v>193</v>
      </c>
      <c r="C59" s="74"/>
      <c r="D59" s="74"/>
      <c r="E59" s="74"/>
      <c r="F59" s="75"/>
      <c r="G59" s="76">
        <f t="shared" si="1"/>
        <v>0</v>
      </c>
      <c r="H59" s="76">
        <v>100</v>
      </c>
      <c r="I59" s="75">
        <v>52</v>
      </c>
      <c r="J59" s="76"/>
      <c r="K59" s="77"/>
      <c r="L59" s="77">
        <f t="shared" si="0"/>
        <v>0</v>
      </c>
      <c r="M59" s="77"/>
      <c r="N59" s="77"/>
    </row>
    <row r="60" spans="1:14" s="78" customFormat="1" x14ac:dyDescent="0.2">
      <c r="A60" s="73"/>
      <c r="B60" s="74" t="s">
        <v>193</v>
      </c>
      <c r="C60" s="74"/>
      <c r="D60" s="74"/>
      <c r="E60" s="74"/>
      <c r="F60" s="75"/>
      <c r="G60" s="76">
        <f t="shared" si="1"/>
        <v>0</v>
      </c>
      <c r="H60" s="76">
        <v>100</v>
      </c>
      <c r="I60" s="75">
        <v>52</v>
      </c>
      <c r="J60" s="76"/>
      <c r="K60" s="77"/>
      <c r="L60" s="77">
        <f t="shared" si="0"/>
        <v>0</v>
      </c>
      <c r="M60" s="77"/>
      <c r="N60" s="77"/>
    </row>
    <row r="61" spans="1:14" s="78" customFormat="1" x14ac:dyDescent="0.2">
      <c r="A61" s="73"/>
      <c r="B61" s="74" t="s">
        <v>193</v>
      </c>
      <c r="C61" s="74"/>
      <c r="D61" s="74"/>
      <c r="E61" s="74"/>
      <c r="F61" s="75"/>
      <c r="G61" s="76">
        <f t="shared" si="1"/>
        <v>0</v>
      </c>
      <c r="H61" s="76">
        <v>100</v>
      </c>
      <c r="I61" s="75">
        <v>52</v>
      </c>
      <c r="J61" s="76"/>
      <c r="K61" s="77"/>
      <c r="L61" s="77">
        <f t="shared" si="0"/>
        <v>0</v>
      </c>
      <c r="M61" s="77"/>
      <c r="N61" s="77"/>
    </row>
    <row r="62" spans="1:14" x14ac:dyDescent="0.2">
      <c r="A62" s="22"/>
      <c r="B62" s="23" t="s">
        <v>193</v>
      </c>
      <c r="C62" s="23"/>
      <c r="D62" s="23"/>
      <c r="E62" s="23"/>
      <c r="F62" s="58"/>
      <c r="G62" s="24">
        <f t="shared" si="1"/>
        <v>0</v>
      </c>
      <c r="H62" s="24">
        <v>100</v>
      </c>
      <c r="I62" s="59">
        <v>52</v>
      </c>
      <c r="J62" s="24"/>
      <c r="K62" s="25"/>
      <c r="L62" s="25">
        <f t="shared" si="0"/>
        <v>0</v>
      </c>
      <c r="M62" s="25"/>
      <c r="N62" s="25"/>
    </row>
    <row r="63" spans="1:14" x14ac:dyDescent="0.2">
      <c r="A63" s="19" t="s">
        <v>72</v>
      </c>
      <c r="B63" s="20" t="s">
        <v>73</v>
      </c>
      <c r="C63" s="20"/>
      <c r="D63" s="20"/>
      <c r="E63" s="20"/>
      <c r="F63" s="10"/>
      <c r="G63" s="24">
        <f t="shared" si="1"/>
        <v>0</v>
      </c>
      <c r="H63" s="4">
        <v>45</v>
      </c>
      <c r="I63" s="10"/>
      <c r="J63" s="4"/>
      <c r="K63" s="11"/>
      <c r="L63" s="11">
        <f>G63*I63</f>
        <v>0</v>
      </c>
      <c r="M63" s="11"/>
      <c r="N63" s="11"/>
    </row>
    <row r="64" spans="1:14" x14ac:dyDescent="0.2">
      <c r="A64" s="19" t="s">
        <v>74</v>
      </c>
      <c r="B64" s="20" t="s">
        <v>75</v>
      </c>
      <c r="C64" s="20"/>
      <c r="D64" s="20"/>
      <c r="E64" s="20"/>
      <c r="F64" s="10"/>
      <c r="G64" s="24">
        <f t="shared" si="1"/>
        <v>0</v>
      </c>
      <c r="H64" s="4">
        <v>100</v>
      </c>
      <c r="I64" s="4">
        <v>52</v>
      </c>
      <c r="J64" s="4"/>
      <c r="K64" s="11"/>
      <c r="L64" s="11">
        <f>G64*I64</f>
        <v>0</v>
      </c>
      <c r="M64" s="11"/>
      <c r="N64" s="11"/>
    </row>
    <row r="65" spans="1:14" x14ac:dyDescent="0.2">
      <c r="A65" s="19" t="s">
        <v>76</v>
      </c>
      <c r="B65" s="20" t="s">
        <v>77</v>
      </c>
      <c r="C65" s="20"/>
      <c r="D65" s="20"/>
      <c r="E65" s="20"/>
      <c r="F65" s="10"/>
      <c r="G65" s="24">
        <f t="shared" si="1"/>
        <v>0</v>
      </c>
      <c r="H65" s="4">
        <v>30</v>
      </c>
      <c r="I65" s="4">
        <v>52</v>
      </c>
      <c r="J65" s="4"/>
      <c r="K65" s="11"/>
      <c r="L65" s="11"/>
      <c r="M65" s="11">
        <f>G65*I65</f>
        <v>0</v>
      </c>
      <c r="N65" s="11"/>
    </row>
    <row r="66" spans="1:14" x14ac:dyDescent="0.2">
      <c r="A66" s="21" t="s">
        <v>78</v>
      </c>
      <c r="B66" s="9" t="s">
        <v>79</v>
      </c>
      <c r="C66" s="9"/>
      <c r="D66" s="9"/>
      <c r="E66" s="9"/>
      <c r="F66" s="55"/>
      <c r="G66" s="55"/>
      <c r="H66" s="55"/>
      <c r="I66" s="55"/>
      <c r="J66" s="55"/>
      <c r="K66" s="56"/>
      <c r="L66" s="56"/>
      <c r="M66" s="56"/>
      <c r="N66" s="17"/>
    </row>
    <row r="67" spans="1:14" ht="25.5" x14ac:dyDescent="0.2">
      <c r="A67" s="26"/>
      <c r="B67" s="27" t="s">
        <v>173</v>
      </c>
      <c r="C67" s="27"/>
      <c r="D67" s="27"/>
      <c r="E67" s="27"/>
      <c r="F67" s="57"/>
      <c r="G67" s="28">
        <f>60/H67*F67</f>
        <v>0</v>
      </c>
      <c r="H67" s="28">
        <v>120</v>
      </c>
      <c r="I67" s="28">
        <v>52</v>
      </c>
      <c r="J67" s="28"/>
      <c r="K67" s="29"/>
      <c r="L67" s="29">
        <f>G67*I67</f>
        <v>0</v>
      </c>
      <c r="M67" s="29"/>
      <c r="N67" s="11"/>
    </row>
    <row r="68" spans="1:14" ht="25.5" x14ac:dyDescent="0.2">
      <c r="A68" s="22"/>
      <c r="B68" s="23" t="s">
        <v>174</v>
      </c>
      <c r="C68" s="23"/>
      <c r="D68" s="23"/>
      <c r="E68" s="23"/>
      <c r="F68" s="58"/>
      <c r="G68" s="28">
        <f>60/H68*F68</f>
        <v>0</v>
      </c>
      <c r="H68" s="24">
        <v>100</v>
      </c>
      <c r="I68" s="24">
        <v>52</v>
      </c>
      <c r="J68" s="24"/>
      <c r="K68" s="25"/>
      <c r="L68" s="25">
        <f>G68*I68</f>
        <v>0</v>
      </c>
      <c r="M68" s="25"/>
      <c r="N68" s="11"/>
    </row>
    <row r="69" spans="1:14" x14ac:dyDescent="0.2">
      <c r="A69" s="19" t="s">
        <v>80</v>
      </c>
      <c r="B69" s="20" t="s">
        <v>81</v>
      </c>
      <c r="C69" s="20"/>
      <c r="D69" s="20"/>
      <c r="E69" s="20"/>
      <c r="F69" s="10"/>
      <c r="G69" s="4">
        <f>60/H69*F69</f>
        <v>0</v>
      </c>
      <c r="H69" s="4">
        <v>20</v>
      </c>
      <c r="I69" s="4">
        <v>4</v>
      </c>
      <c r="J69" s="4"/>
      <c r="K69" s="11"/>
      <c r="L69" s="11">
        <f>G69*I69</f>
        <v>0</v>
      </c>
      <c r="M69" s="11"/>
      <c r="N69" s="11"/>
    </row>
    <row r="70" spans="1:14" x14ac:dyDescent="0.2">
      <c r="A70" s="19" t="s">
        <v>82</v>
      </c>
      <c r="B70" s="20" t="s">
        <v>83</v>
      </c>
      <c r="C70" s="20"/>
      <c r="D70" s="20"/>
      <c r="E70" s="20"/>
      <c r="F70" s="10"/>
      <c r="G70" s="4">
        <f>60/H70*F70</f>
        <v>0</v>
      </c>
      <c r="H70" s="4">
        <v>30</v>
      </c>
      <c r="I70" s="10"/>
      <c r="J70" s="4"/>
      <c r="K70" s="11"/>
      <c r="L70" s="11">
        <f>G70*I70</f>
        <v>0</v>
      </c>
      <c r="M70" s="11"/>
      <c r="N70" s="11"/>
    </row>
    <row r="71" spans="1:14" x14ac:dyDescent="0.2">
      <c r="A71" s="21" t="s">
        <v>84</v>
      </c>
      <c r="B71" s="9" t="s">
        <v>85</v>
      </c>
      <c r="C71" s="9"/>
      <c r="D71" s="9"/>
      <c r="E71" s="9"/>
      <c r="F71" s="5"/>
      <c r="G71" s="5"/>
      <c r="H71" s="5"/>
      <c r="I71" s="5"/>
      <c r="J71" s="5"/>
      <c r="K71" s="12"/>
      <c r="L71" s="12"/>
      <c r="M71" s="12"/>
      <c r="N71" s="12"/>
    </row>
    <row r="72" spans="1:14" x14ac:dyDescent="0.2">
      <c r="A72" s="26"/>
      <c r="B72" s="27" t="s">
        <v>175</v>
      </c>
      <c r="C72" s="27"/>
      <c r="D72" s="27"/>
      <c r="E72" s="27"/>
      <c r="F72" s="57"/>
      <c r="G72" s="28">
        <f t="shared" ref="G72:G79" si="2">60/H72*F72</f>
        <v>0</v>
      </c>
      <c r="H72" s="28">
        <v>10</v>
      </c>
      <c r="I72" s="28">
        <v>2</v>
      </c>
      <c r="J72" s="28"/>
      <c r="K72" s="29"/>
      <c r="L72" s="29">
        <f>G72*I72</f>
        <v>0</v>
      </c>
      <c r="M72" s="29"/>
      <c r="N72" s="29"/>
    </row>
    <row r="73" spans="1:14" x14ac:dyDescent="0.2">
      <c r="A73" s="30"/>
      <c r="B73" s="31" t="s">
        <v>176</v>
      </c>
      <c r="C73" s="31"/>
      <c r="D73" s="31"/>
      <c r="E73" s="31"/>
      <c r="F73" s="59"/>
      <c r="G73" s="28">
        <f t="shared" si="2"/>
        <v>0</v>
      </c>
      <c r="H73" s="32">
        <v>8</v>
      </c>
      <c r="I73" s="32">
        <v>2</v>
      </c>
      <c r="J73" s="32"/>
      <c r="K73" s="33"/>
      <c r="L73" s="33">
        <f>G73*I73</f>
        <v>0</v>
      </c>
      <c r="M73" s="33"/>
      <c r="N73" s="33"/>
    </row>
    <row r="74" spans="1:14" ht="25.5" x14ac:dyDescent="0.2">
      <c r="A74" s="26"/>
      <c r="B74" s="27" t="s">
        <v>177</v>
      </c>
      <c r="C74" s="27"/>
      <c r="D74" s="27"/>
      <c r="E74" s="27"/>
      <c r="F74" s="57"/>
      <c r="G74" s="28">
        <f t="shared" si="2"/>
        <v>0</v>
      </c>
      <c r="H74" s="28">
        <v>6</v>
      </c>
      <c r="I74" s="28">
        <v>2</v>
      </c>
      <c r="J74" s="28"/>
      <c r="K74" s="29"/>
      <c r="L74" s="29"/>
      <c r="M74" s="29">
        <f>G74*I74</f>
        <v>0</v>
      </c>
      <c r="N74" s="29"/>
    </row>
    <row r="75" spans="1:14" ht="25.5" x14ac:dyDescent="0.2">
      <c r="A75" s="22"/>
      <c r="B75" s="23" t="s">
        <v>178</v>
      </c>
      <c r="C75" s="23"/>
      <c r="D75" s="23"/>
      <c r="E75" s="23"/>
      <c r="F75" s="58"/>
      <c r="G75" s="28">
        <f t="shared" si="2"/>
        <v>0</v>
      </c>
      <c r="H75" s="24">
        <v>6</v>
      </c>
      <c r="I75" s="58"/>
      <c r="J75" s="24"/>
      <c r="K75" s="25"/>
      <c r="L75" s="25"/>
      <c r="M75" s="25">
        <f>G75*I75</f>
        <v>0</v>
      </c>
      <c r="N75" s="25"/>
    </row>
    <row r="76" spans="1:14" ht="25.5" x14ac:dyDescent="0.2">
      <c r="A76" s="19" t="s">
        <v>86</v>
      </c>
      <c r="B76" s="20" t="s">
        <v>87</v>
      </c>
      <c r="C76" s="20"/>
      <c r="D76" s="20"/>
      <c r="E76" s="20"/>
      <c r="F76" s="10"/>
      <c r="G76" s="4">
        <f t="shared" si="2"/>
        <v>0</v>
      </c>
      <c r="H76" s="4">
        <v>20</v>
      </c>
      <c r="I76" s="4">
        <v>18</v>
      </c>
      <c r="J76" s="4"/>
      <c r="K76" s="11"/>
      <c r="L76" s="11">
        <f>G76*I76</f>
        <v>0</v>
      </c>
      <c r="M76" s="11"/>
      <c r="N76" s="11"/>
    </row>
    <row r="77" spans="1:14" x14ac:dyDescent="0.2">
      <c r="A77" s="19" t="s">
        <v>88</v>
      </c>
      <c r="B77" s="20" t="s">
        <v>89</v>
      </c>
      <c r="C77" s="20"/>
      <c r="D77" s="20"/>
      <c r="E77" s="20"/>
      <c r="F77" s="10"/>
      <c r="G77" s="4">
        <f t="shared" si="2"/>
        <v>0</v>
      </c>
      <c r="H77" s="4">
        <v>30</v>
      </c>
      <c r="I77" s="4">
        <v>1</v>
      </c>
      <c r="J77" s="4"/>
      <c r="K77" s="11"/>
      <c r="L77" s="11">
        <f>G77*I77</f>
        <v>0</v>
      </c>
      <c r="M77" s="11"/>
      <c r="N77" s="11"/>
    </row>
    <row r="78" spans="1:14" x14ac:dyDescent="0.2">
      <c r="A78" s="19" t="s">
        <v>90</v>
      </c>
      <c r="B78" s="20" t="s">
        <v>91</v>
      </c>
      <c r="C78" s="20"/>
      <c r="D78" s="20"/>
      <c r="E78" s="20"/>
      <c r="F78" s="10"/>
      <c r="G78" s="4">
        <f t="shared" si="2"/>
        <v>0</v>
      </c>
      <c r="H78" s="4">
        <v>80</v>
      </c>
      <c r="I78" s="4">
        <v>2</v>
      </c>
      <c r="J78" s="4"/>
      <c r="K78" s="11"/>
      <c r="L78" s="11">
        <f>G78*I78</f>
        <v>0</v>
      </c>
      <c r="M78" s="11"/>
      <c r="N78" s="11"/>
    </row>
    <row r="79" spans="1:14" x14ac:dyDescent="0.2">
      <c r="A79" s="19" t="s">
        <v>92</v>
      </c>
      <c r="B79" s="20" t="s">
        <v>93</v>
      </c>
      <c r="C79" s="20"/>
      <c r="D79" s="20"/>
      <c r="E79" s="20"/>
      <c r="F79" s="10"/>
      <c r="G79" s="4">
        <f t="shared" si="2"/>
        <v>0</v>
      </c>
      <c r="H79" s="4">
        <v>100</v>
      </c>
      <c r="I79" s="4">
        <v>2</v>
      </c>
      <c r="J79" s="4"/>
      <c r="K79" s="11"/>
      <c r="L79" s="11">
        <f>G79*I79</f>
        <v>0</v>
      </c>
      <c r="M79" s="11"/>
      <c r="N79" s="11"/>
    </row>
    <row r="80" spans="1:14" s="18" customFormat="1" ht="24" customHeight="1" x14ac:dyDescent="0.2">
      <c r="A80" s="140" t="s">
        <v>155</v>
      </c>
      <c r="B80" s="141"/>
      <c r="C80" s="92"/>
      <c r="D80" s="92"/>
      <c r="E80" s="92"/>
      <c r="F80" s="16"/>
      <c r="G80" s="16"/>
      <c r="H80" s="16"/>
      <c r="I80" s="16"/>
      <c r="J80" s="16"/>
      <c r="K80" s="17"/>
      <c r="L80" s="17"/>
      <c r="M80" s="17"/>
      <c r="N80" s="17"/>
    </row>
    <row r="81" spans="1:14" ht="25.5" x14ac:dyDescent="0.2">
      <c r="A81" s="21" t="s">
        <v>94</v>
      </c>
      <c r="B81" s="9" t="s">
        <v>95</v>
      </c>
      <c r="C81" s="9"/>
      <c r="D81" s="9"/>
      <c r="E81" s="9"/>
      <c r="F81" s="5"/>
      <c r="G81" s="5"/>
      <c r="H81" s="5"/>
      <c r="I81" s="5"/>
      <c r="J81" s="5"/>
      <c r="K81" s="12"/>
      <c r="L81" s="12"/>
      <c r="M81" s="12"/>
      <c r="N81" s="12"/>
    </row>
    <row r="82" spans="1:14" x14ac:dyDescent="0.2">
      <c r="A82" s="26"/>
      <c r="B82" s="27" t="s">
        <v>179</v>
      </c>
      <c r="C82" s="27"/>
      <c r="D82" s="27"/>
      <c r="E82" s="27"/>
      <c r="F82" s="57"/>
      <c r="G82" s="28">
        <f>60/H82*F82</f>
        <v>0</v>
      </c>
      <c r="H82" s="28">
        <v>180</v>
      </c>
      <c r="I82" s="28">
        <v>130</v>
      </c>
      <c r="J82" s="28"/>
      <c r="K82" s="29">
        <f>G82*I82</f>
        <v>0</v>
      </c>
      <c r="L82" s="29"/>
      <c r="M82" s="29"/>
      <c r="N82" s="29"/>
    </row>
    <row r="83" spans="1:14" x14ac:dyDescent="0.2">
      <c r="A83" s="22"/>
      <c r="B83" s="23" t="s">
        <v>180</v>
      </c>
      <c r="C83" s="23"/>
      <c r="D83" s="23"/>
      <c r="E83" s="23"/>
      <c r="F83" s="58"/>
      <c r="G83" s="24">
        <f>60/H83*F83</f>
        <v>0</v>
      </c>
      <c r="H83" s="24">
        <v>90</v>
      </c>
      <c r="I83" s="24">
        <v>130</v>
      </c>
      <c r="J83" s="24"/>
      <c r="K83" s="25">
        <f>G83*I83</f>
        <v>0</v>
      </c>
      <c r="L83" s="25"/>
      <c r="M83" s="25"/>
      <c r="N83" s="25"/>
    </row>
    <row r="84" spans="1:14" x14ac:dyDescent="0.2">
      <c r="A84" s="19" t="s">
        <v>96</v>
      </c>
      <c r="B84" s="20" t="s">
        <v>73</v>
      </c>
      <c r="C84" s="20"/>
      <c r="D84" s="20"/>
      <c r="E84" s="20"/>
      <c r="F84" s="10"/>
      <c r="G84" s="4">
        <f>60/H84*F84</f>
        <v>0</v>
      </c>
      <c r="H84" s="4">
        <v>45</v>
      </c>
      <c r="I84" s="10"/>
      <c r="J84" s="4"/>
      <c r="K84" s="11">
        <f>G84*I84</f>
        <v>0</v>
      </c>
      <c r="L84" s="11"/>
      <c r="M84" s="11"/>
      <c r="N84" s="11"/>
    </row>
    <row r="85" spans="1:14" x14ac:dyDescent="0.2">
      <c r="A85" s="19" t="s">
        <v>97</v>
      </c>
      <c r="B85" s="20" t="s">
        <v>77</v>
      </c>
      <c r="C85" s="20"/>
      <c r="D85" s="20"/>
      <c r="E85" s="20"/>
      <c r="F85" s="10"/>
      <c r="G85" s="4">
        <f>60/H85*F85</f>
        <v>0</v>
      </c>
      <c r="H85" s="4">
        <v>50</v>
      </c>
      <c r="I85" s="4">
        <v>52</v>
      </c>
      <c r="J85" s="4"/>
      <c r="K85" s="11"/>
      <c r="L85" s="11">
        <f>G85*I85</f>
        <v>0</v>
      </c>
      <c r="M85" s="11"/>
      <c r="N85" s="11"/>
    </row>
    <row r="86" spans="1:14" x14ac:dyDescent="0.2">
      <c r="A86" s="21" t="s">
        <v>98</v>
      </c>
      <c r="B86" s="9" t="s">
        <v>99</v>
      </c>
      <c r="C86" s="9"/>
      <c r="D86" s="9"/>
      <c r="E86" s="9"/>
      <c r="F86" s="5"/>
      <c r="G86" s="5"/>
      <c r="H86" s="5"/>
      <c r="I86" s="5"/>
      <c r="J86" s="5"/>
      <c r="K86" s="12"/>
      <c r="L86" s="12"/>
      <c r="M86" s="12"/>
      <c r="N86" s="12"/>
    </row>
    <row r="87" spans="1:14" x14ac:dyDescent="0.2">
      <c r="A87" s="26"/>
      <c r="B87" s="27" t="s">
        <v>179</v>
      </c>
      <c r="C87" s="27"/>
      <c r="D87" s="27"/>
      <c r="E87" s="27"/>
      <c r="F87" s="57"/>
      <c r="G87" s="28">
        <f>60/H87*F87</f>
        <v>0</v>
      </c>
      <c r="H87" s="28">
        <v>160</v>
      </c>
      <c r="I87" s="28">
        <v>52</v>
      </c>
      <c r="J87" s="28"/>
      <c r="K87" s="29">
        <f>G87*I87</f>
        <v>0</v>
      </c>
      <c r="L87" s="29"/>
      <c r="M87" s="29"/>
      <c r="N87" s="29"/>
    </row>
    <row r="88" spans="1:14" x14ac:dyDescent="0.2">
      <c r="A88" s="22"/>
      <c r="B88" s="23" t="s">
        <v>180</v>
      </c>
      <c r="C88" s="23"/>
      <c r="D88" s="23"/>
      <c r="E88" s="23"/>
      <c r="F88" s="58"/>
      <c r="G88" s="24">
        <f>60/H88*F88</f>
        <v>0</v>
      </c>
      <c r="H88" s="24">
        <v>80</v>
      </c>
      <c r="I88" s="24">
        <v>52</v>
      </c>
      <c r="J88" s="24"/>
      <c r="K88" s="25">
        <f>G88*I88</f>
        <v>0</v>
      </c>
      <c r="L88" s="25"/>
      <c r="M88" s="25"/>
      <c r="N88" s="25"/>
    </row>
    <row r="89" spans="1:14" x14ac:dyDescent="0.2">
      <c r="A89" s="21" t="s">
        <v>100</v>
      </c>
      <c r="B89" s="9" t="s">
        <v>101</v>
      </c>
      <c r="C89" s="9"/>
      <c r="D89" s="9"/>
      <c r="E89" s="9"/>
      <c r="F89" s="5"/>
      <c r="G89" s="5"/>
      <c r="H89" s="5"/>
      <c r="I89" s="5"/>
      <c r="J89" s="5"/>
      <c r="K89" s="12"/>
      <c r="L89" s="12"/>
      <c r="M89" s="12"/>
      <c r="N89" s="12"/>
    </row>
    <row r="90" spans="1:14" x14ac:dyDescent="0.2">
      <c r="A90" s="26"/>
      <c r="B90" s="27" t="s">
        <v>181</v>
      </c>
      <c r="C90" s="27"/>
      <c r="D90" s="27"/>
      <c r="E90" s="27"/>
      <c r="F90" s="57"/>
      <c r="G90" s="28">
        <f>60/H90*F90</f>
        <v>0</v>
      </c>
      <c r="H90" s="28">
        <v>280</v>
      </c>
      <c r="I90" s="28">
        <v>208</v>
      </c>
      <c r="J90" s="28"/>
      <c r="K90" s="29">
        <f>G90*I90</f>
        <v>0</v>
      </c>
      <c r="L90" s="29"/>
      <c r="M90" s="29"/>
      <c r="N90" s="29"/>
    </row>
    <row r="91" spans="1:14" x14ac:dyDescent="0.2">
      <c r="A91" s="22"/>
      <c r="B91" s="23" t="s">
        <v>180</v>
      </c>
      <c r="C91" s="23"/>
      <c r="D91" s="23"/>
      <c r="E91" s="23"/>
      <c r="F91" s="58"/>
      <c r="G91" s="24">
        <f>60/H91*F91</f>
        <v>0</v>
      </c>
      <c r="H91" s="24">
        <v>120</v>
      </c>
      <c r="I91" s="24">
        <v>52</v>
      </c>
      <c r="J91" s="24"/>
      <c r="K91" s="25">
        <f>G91*I91</f>
        <v>0</v>
      </c>
      <c r="L91" s="25"/>
      <c r="M91" s="25"/>
      <c r="N91" s="25"/>
    </row>
    <row r="92" spans="1:14" x14ac:dyDescent="0.2">
      <c r="A92" s="19" t="s">
        <v>102</v>
      </c>
      <c r="B92" s="20" t="s">
        <v>103</v>
      </c>
      <c r="C92" s="20"/>
      <c r="D92" s="20"/>
      <c r="E92" s="20"/>
      <c r="F92" s="10"/>
      <c r="G92" s="4">
        <f>60/H92*F92</f>
        <v>0</v>
      </c>
      <c r="H92" s="4">
        <v>100</v>
      </c>
      <c r="I92" s="4">
        <v>52</v>
      </c>
      <c r="J92" s="4"/>
      <c r="K92" s="11">
        <f>G92*I92</f>
        <v>0</v>
      </c>
      <c r="L92" s="11"/>
      <c r="M92" s="11"/>
      <c r="N92" s="11"/>
    </row>
    <row r="93" spans="1:14" x14ac:dyDescent="0.2">
      <c r="A93" s="21" t="s">
        <v>104</v>
      </c>
      <c r="B93" s="9" t="s">
        <v>105</v>
      </c>
      <c r="C93" s="9"/>
      <c r="D93" s="9"/>
      <c r="E93" s="9"/>
      <c r="F93" s="5"/>
      <c r="G93" s="5"/>
      <c r="H93" s="5"/>
      <c r="I93" s="5"/>
      <c r="J93" s="5"/>
      <c r="K93" s="12"/>
      <c r="L93" s="12"/>
      <c r="M93" s="12"/>
      <c r="N93" s="12"/>
    </row>
    <row r="94" spans="1:14" ht="25.5" x14ac:dyDescent="0.2">
      <c r="A94" s="26"/>
      <c r="B94" s="27" t="s">
        <v>182</v>
      </c>
      <c r="C94" s="27"/>
      <c r="D94" s="27"/>
      <c r="E94" s="27"/>
      <c r="F94" s="57"/>
      <c r="G94" s="28">
        <f>60/H94*F94</f>
        <v>0</v>
      </c>
      <c r="H94" s="28">
        <v>120</v>
      </c>
      <c r="I94" s="28">
        <v>260</v>
      </c>
      <c r="J94" s="28"/>
      <c r="K94" s="29">
        <f>G94*I94</f>
        <v>0</v>
      </c>
      <c r="L94" s="29"/>
      <c r="M94" s="29"/>
      <c r="N94" s="29"/>
    </row>
    <row r="95" spans="1:14" x14ac:dyDescent="0.2">
      <c r="A95" s="22"/>
      <c r="B95" s="23" t="s">
        <v>183</v>
      </c>
      <c r="C95" s="23"/>
      <c r="D95" s="23"/>
      <c r="E95" s="23"/>
      <c r="F95" s="58"/>
      <c r="G95" s="24">
        <f>60/H95*F95</f>
        <v>0</v>
      </c>
      <c r="H95" s="24">
        <v>100</v>
      </c>
      <c r="I95" s="24">
        <v>260</v>
      </c>
      <c r="J95" s="24"/>
      <c r="K95" s="25">
        <f>G95*I95</f>
        <v>0</v>
      </c>
      <c r="L95" s="25"/>
      <c r="M95" s="25"/>
      <c r="N95" s="25"/>
    </row>
    <row r="96" spans="1:14" x14ac:dyDescent="0.2">
      <c r="A96" s="19" t="s">
        <v>106</v>
      </c>
      <c r="B96" s="20" t="s">
        <v>81</v>
      </c>
      <c r="C96" s="20"/>
      <c r="D96" s="20"/>
      <c r="E96" s="20"/>
      <c r="F96" s="10"/>
      <c r="G96" s="4">
        <f>60/H96*F96</f>
        <v>0</v>
      </c>
      <c r="H96" s="4">
        <v>20</v>
      </c>
      <c r="I96" s="4">
        <v>4</v>
      </c>
      <c r="J96" s="4"/>
      <c r="K96" s="11">
        <f>G96*I96</f>
        <v>0</v>
      </c>
      <c r="L96" s="11"/>
      <c r="M96" s="11"/>
      <c r="N96" s="11"/>
    </row>
    <row r="97" spans="1:14" x14ac:dyDescent="0.2">
      <c r="A97" s="19" t="s">
        <v>107</v>
      </c>
      <c r="B97" s="20" t="s">
        <v>108</v>
      </c>
      <c r="C97" s="20"/>
      <c r="D97" s="20"/>
      <c r="E97" s="20"/>
      <c r="F97" s="10"/>
      <c r="G97" s="4">
        <f>60/H97*F97</f>
        <v>0</v>
      </c>
      <c r="H97" s="4">
        <v>30</v>
      </c>
      <c r="I97" s="4">
        <v>260</v>
      </c>
      <c r="J97" s="4"/>
      <c r="K97" s="11"/>
      <c r="L97" s="11">
        <f>G97*I97</f>
        <v>0</v>
      </c>
      <c r="M97" s="11"/>
      <c r="N97" s="11"/>
    </row>
    <row r="98" spans="1:14" x14ac:dyDescent="0.2">
      <c r="A98" s="21" t="s">
        <v>109</v>
      </c>
      <c r="B98" s="9" t="s">
        <v>85</v>
      </c>
      <c r="C98" s="9"/>
      <c r="D98" s="9"/>
      <c r="E98" s="9"/>
      <c r="F98" s="5"/>
      <c r="G98" s="5"/>
      <c r="H98" s="5"/>
      <c r="I98" s="5"/>
      <c r="J98" s="5"/>
      <c r="K98" s="12"/>
      <c r="L98" s="12"/>
      <c r="M98" s="12"/>
      <c r="N98" s="12"/>
    </row>
    <row r="99" spans="1:14" x14ac:dyDescent="0.2">
      <c r="A99" s="26"/>
      <c r="B99" s="27" t="s">
        <v>184</v>
      </c>
      <c r="C99" s="27"/>
      <c r="D99" s="27"/>
      <c r="E99" s="27"/>
      <c r="F99" s="57"/>
      <c r="G99" s="28">
        <f t="shared" ref="G99:G106" si="3">60/H99*F99</f>
        <v>0</v>
      </c>
      <c r="H99" s="28">
        <v>10</v>
      </c>
      <c r="I99" s="28">
        <v>2</v>
      </c>
      <c r="J99" s="28"/>
      <c r="K99" s="29"/>
      <c r="L99" s="29">
        <f>G99*I99</f>
        <v>0</v>
      </c>
      <c r="M99" s="29"/>
      <c r="N99" s="29"/>
    </row>
    <row r="100" spans="1:14" x14ac:dyDescent="0.2">
      <c r="A100" s="30"/>
      <c r="B100" s="31" t="s">
        <v>176</v>
      </c>
      <c r="C100" s="31"/>
      <c r="D100" s="31"/>
      <c r="E100" s="31"/>
      <c r="F100" s="59"/>
      <c r="G100" s="28">
        <f t="shared" si="3"/>
        <v>0</v>
      </c>
      <c r="H100" s="32">
        <v>8</v>
      </c>
      <c r="I100" s="32">
        <v>2</v>
      </c>
      <c r="J100" s="32"/>
      <c r="K100" s="33"/>
      <c r="L100" s="33">
        <f>G100*I100</f>
        <v>0</v>
      </c>
      <c r="M100" s="33"/>
      <c r="N100" s="33"/>
    </row>
    <row r="101" spans="1:14" ht="25.5" x14ac:dyDescent="0.2">
      <c r="A101" s="26"/>
      <c r="B101" s="27" t="s">
        <v>177</v>
      </c>
      <c r="C101" s="27"/>
      <c r="D101" s="27"/>
      <c r="E101" s="27"/>
      <c r="F101" s="57"/>
      <c r="G101" s="28">
        <f t="shared" si="3"/>
        <v>0</v>
      </c>
      <c r="H101" s="28">
        <v>6</v>
      </c>
      <c r="I101" s="28">
        <v>2</v>
      </c>
      <c r="J101" s="28"/>
      <c r="K101" s="29"/>
      <c r="L101" s="29"/>
      <c r="M101" s="29">
        <f>G101*I101</f>
        <v>0</v>
      </c>
      <c r="N101" s="29"/>
    </row>
    <row r="102" spans="1:14" ht="25.5" x14ac:dyDescent="0.2">
      <c r="A102" s="22"/>
      <c r="B102" s="23" t="s">
        <v>178</v>
      </c>
      <c r="C102" s="23"/>
      <c r="D102" s="23"/>
      <c r="E102" s="23"/>
      <c r="F102" s="58"/>
      <c r="G102" s="28">
        <f t="shared" si="3"/>
        <v>0</v>
      </c>
      <c r="H102" s="24">
        <v>6</v>
      </c>
      <c r="I102" s="58"/>
      <c r="J102" s="24"/>
      <c r="K102" s="25"/>
      <c r="L102" s="25"/>
      <c r="M102" s="25">
        <f>G102*I102</f>
        <v>0</v>
      </c>
      <c r="N102" s="25"/>
    </row>
    <row r="103" spans="1:14" ht="25.5" x14ac:dyDescent="0.2">
      <c r="A103" s="19" t="s">
        <v>110</v>
      </c>
      <c r="B103" s="20" t="s">
        <v>87</v>
      </c>
      <c r="C103" s="20"/>
      <c r="D103" s="20"/>
      <c r="E103" s="20"/>
      <c r="F103" s="10"/>
      <c r="G103" s="4">
        <f t="shared" si="3"/>
        <v>0</v>
      </c>
      <c r="H103" s="4">
        <v>20</v>
      </c>
      <c r="I103" s="4">
        <v>18</v>
      </c>
      <c r="J103" s="4"/>
      <c r="K103" s="11"/>
      <c r="L103" s="11">
        <f>G103*I103</f>
        <v>0</v>
      </c>
      <c r="M103" s="11"/>
      <c r="N103" s="11"/>
    </row>
    <row r="104" spans="1:14" x14ac:dyDescent="0.2">
      <c r="A104" s="19" t="s">
        <v>111</v>
      </c>
      <c r="B104" s="20" t="s">
        <v>89</v>
      </c>
      <c r="C104" s="20"/>
      <c r="D104" s="20"/>
      <c r="E104" s="20"/>
      <c r="F104" s="10"/>
      <c r="G104" s="4">
        <f t="shared" si="3"/>
        <v>0</v>
      </c>
      <c r="H104" s="4">
        <v>30</v>
      </c>
      <c r="I104" s="4">
        <v>1</v>
      </c>
      <c r="J104" s="4"/>
      <c r="K104" s="11"/>
      <c r="L104" s="11">
        <f>G104*I104</f>
        <v>0</v>
      </c>
      <c r="M104" s="11"/>
      <c r="N104" s="11"/>
    </row>
    <row r="105" spans="1:14" x14ac:dyDescent="0.2">
      <c r="A105" s="19" t="s">
        <v>112</v>
      </c>
      <c r="B105" s="20" t="s">
        <v>113</v>
      </c>
      <c r="C105" s="20"/>
      <c r="D105" s="20"/>
      <c r="E105" s="20"/>
      <c r="F105" s="10"/>
      <c r="G105" s="4">
        <f t="shared" si="3"/>
        <v>0</v>
      </c>
      <c r="H105" s="4">
        <v>20</v>
      </c>
      <c r="I105" s="10">
        <v>2</v>
      </c>
      <c r="J105" s="4"/>
      <c r="K105" s="11"/>
      <c r="L105" s="11">
        <f>G105*I105</f>
        <v>0</v>
      </c>
      <c r="M105" s="11"/>
      <c r="N105" s="11"/>
    </row>
    <row r="106" spans="1:14" x14ac:dyDescent="0.2">
      <c r="A106" s="19" t="s">
        <v>114</v>
      </c>
      <c r="B106" s="20" t="s">
        <v>115</v>
      </c>
      <c r="C106" s="20"/>
      <c r="D106" s="20"/>
      <c r="E106" s="20"/>
      <c r="F106" s="10"/>
      <c r="G106" s="4">
        <f t="shared" si="3"/>
        <v>0</v>
      </c>
      <c r="H106" s="4">
        <v>100</v>
      </c>
      <c r="I106" s="4">
        <v>2</v>
      </c>
      <c r="J106" s="4"/>
      <c r="K106" s="11">
        <f>G106*I106</f>
        <v>0</v>
      </c>
      <c r="L106" s="11"/>
      <c r="M106" s="11"/>
      <c r="N106" s="11"/>
    </row>
    <row r="107" spans="1:14" s="18" customFormat="1" ht="24" customHeight="1" x14ac:dyDescent="0.2">
      <c r="A107" s="140" t="s">
        <v>156</v>
      </c>
      <c r="B107" s="141"/>
      <c r="C107" s="92"/>
      <c r="D107" s="92"/>
      <c r="E107" s="92"/>
      <c r="F107" s="16"/>
      <c r="G107" s="16"/>
      <c r="H107" s="16"/>
      <c r="I107" s="16"/>
      <c r="J107" s="16"/>
      <c r="K107" s="17"/>
      <c r="L107" s="17"/>
      <c r="M107" s="17"/>
      <c r="N107" s="17"/>
    </row>
    <row r="108" spans="1:14" x14ac:dyDescent="0.2">
      <c r="A108" s="21" t="s">
        <v>116</v>
      </c>
      <c r="B108" s="9" t="s">
        <v>71</v>
      </c>
      <c r="C108" s="9"/>
      <c r="D108" s="9"/>
      <c r="E108" s="9"/>
      <c r="F108" s="5"/>
      <c r="G108" s="5"/>
      <c r="H108" s="5"/>
      <c r="I108" s="5"/>
      <c r="J108" s="5"/>
      <c r="K108" s="12"/>
      <c r="L108" s="12"/>
      <c r="M108" s="12"/>
      <c r="N108" s="12"/>
    </row>
    <row r="109" spans="1:14" x14ac:dyDescent="0.2">
      <c r="A109" s="26"/>
      <c r="B109" s="27" t="s">
        <v>117</v>
      </c>
      <c r="C109" s="27"/>
      <c r="D109" s="27"/>
      <c r="E109" s="27"/>
      <c r="F109" s="57"/>
      <c r="G109" s="28">
        <f>60/H109*F109</f>
        <v>0</v>
      </c>
      <c r="H109" s="28">
        <v>100</v>
      </c>
      <c r="I109" s="28">
        <v>52</v>
      </c>
      <c r="J109" s="28"/>
      <c r="K109" s="29">
        <f>G109*I109</f>
        <v>0</v>
      </c>
      <c r="L109" s="29"/>
      <c r="M109" s="29"/>
      <c r="N109" s="29"/>
    </row>
    <row r="110" spans="1:14" x14ac:dyDescent="0.2">
      <c r="A110" s="22"/>
      <c r="B110" s="23" t="s">
        <v>118</v>
      </c>
      <c r="C110" s="23"/>
      <c r="D110" s="23"/>
      <c r="E110" s="23"/>
      <c r="F110" s="58"/>
      <c r="G110" s="24">
        <f>60/H110*F110</f>
        <v>0</v>
      </c>
      <c r="H110" s="24">
        <v>100</v>
      </c>
      <c r="I110" s="24">
        <v>52</v>
      </c>
      <c r="J110" s="24"/>
      <c r="K110" s="25">
        <f>G110*I110</f>
        <v>0</v>
      </c>
      <c r="L110" s="25"/>
      <c r="M110" s="25"/>
      <c r="N110" s="25"/>
    </row>
    <row r="111" spans="1:14" x14ac:dyDescent="0.2">
      <c r="A111" s="19" t="s">
        <v>119</v>
      </c>
      <c r="B111" s="20" t="s">
        <v>73</v>
      </c>
      <c r="C111" s="20"/>
      <c r="D111" s="20"/>
      <c r="E111" s="99" t="s">
        <v>220</v>
      </c>
      <c r="F111" s="10"/>
      <c r="G111" s="4">
        <f>60/H111*F111</f>
        <v>0</v>
      </c>
      <c r="H111" s="4">
        <v>45</v>
      </c>
      <c r="I111" s="10"/>
      <c r="J111" s="4"/>
      <c r="K111" s="11">
        <f>G111*I111</f>
        <v>0</v>
      </c>
      <c r="L111" s="11"/>
      <c r="M111" s="11"/>
      <c r="N111" s="11"/>
    </row>
    <row r="112" spans="1:14" x14ac:dyDescent="0.2">
      <c r="A112" s="19" t="s">
        <v>120</v>
      </c>
      <c r="B112" s="20" t="s">
        <v>75</v>
      </c>
      <c r="C112" s="20"/>
      <c r="D112" s="20"/>
      <c r="E112" s="99"/>
      <c r="F112" s="10"/>
      <c r="G112" s="4">
        <f>60/H112*F112</f>
        <v>0</v>
      </c>
      <c r="H112" s="4">
        <v>100</v>
      </c>
      <c r="I112" s="4">
        <v>52</v>
      </c>
      <c r="J112" s="4"/>
      <c r="K112" s="11">
        <f>G112*I112</f>
        <v>0</v>
      </c>
      <c r="L112" s="11"/>
      <c r="M112" s="11"/>
      <c r="N112" s="11"/>
    </row>
    <row r="113" spans="1:14" x14ac:dyDescent="0.2">
      <c r="A113" s="19" t="s">
        <v>121</v>
      </c>
      <c r="B113" s="20" t="s">
        <v>122</v>
      </c>
      <c r="C113" s="20"/>
      <c r="D113" s="20"/>
      <c r="E113" s="99"/>
      <c r="F113" s="10"/>
      <c r="G113" s="4">
        <f>60/H113*F113</f>
        <v>0</v>
      </c>
      <c r="H113" s="4">
        <v>50</v>
      </c>
      <c r="I113" s="4">
        <v>52</v>
      </c>
      <c r="J113" s="4"/>
      <c r="K113" s="11"/>
      <c r="L113" s="11">
        <f>G113*I113</f>
        <v>0</v>
      </c>
      <c r="M113" s="11"/>
      <c r="N113" s="11"/>
    </row>
    <row r="114" spans="1:14" x14ac:dyDescent="0.2">
      <c r="A114" s="21" t="s">
        <v>123</v>
      </c>
      <c r="B114" s="9" t="s">
        <v>79</v>
      </c>
      <c r="C114" s="9"/>
      <c r="D114" s="9"/>
      <c r="E114" s="102"/>
      <c r="F114" s="5"/>
      <c r="G114" s="5"/>
      <c r="H114" s="5"/>
      <c r="I114" s="5"/>
      <c r="J114" s="5"/>
      <c r="K114" s="12"/>
      <c r="L114" s="12"/>
      <c r="M114" s="12"/>
      <c r="N114" s="12"/>
    </row>
    <row r="115" spans="1:14" ht="25.5" x14ac:dyDescent="0.2">
      <c r="A115" s="26"/>
      <c r="B115" s="27" t="s">
        <v>173</v>
      </c>
      <c r="C115" s="27"/>
      <c r="D115" s="27"/>
      <c r="E115" s="98"/>
      <c r="F115" s="57"/>
      <c r="G115" s="28">
        <f>60/H115*F115</f>
        <v>0</v>
      </c>
      <c r="H115" s="28">
        <v>120</v>
      </c>
      <c r="I115" s="28">
        <v>52</v>
      </c>
      <c r="J115" s="28"/>
      <c r="K115" s="29">
        <f>G115*I115</f>
        <v>0</v>
      </c>
      <c r="L115" s="29"/>
      <c r="M115" s="29"/>
      <c r="N115" s="29"/>
    </row>
    <row r="116" spans="1:14" ht="25.5" x14ac:dyDescent="0.2">
      <c r="A116" s="22"/>
      <c r="B116" s="23" t="s">
        <v>174</v>
      </c>
      <c r="C116" s="23"/>
      <c r="D116" s="23"/>
      <c r="E116" s="100"/>
      <c r="F116" s="58"/>
      <c r="G116" s="24">
        <f>60/H116*F116</f>
        <v>0</v>
      </c>
      <c r="H116" s="24">
        <v>100</v>
      </c>
      <c r="I116" s="24">
        <v>52</v>
      </c>
      <c r="J116" s="24"/>
      <c r="K116" s="25">
        <f>G116*I116</f>
        <v>0</v>
      </c>
      <c r="L116" s="25"/>
      <c r="M116" s="25"/>
      <c r="N116" s="25"/>
    </row>
    <row r="117" spans="1:14" x14ac:dyDescent="0.2">
      <c r="A117" s="19" t="s">
        <v>124</v>
      </c>
      <c r="B117" s="20" t="s">
        <v>81</v>
      </c>
      <c r="C117" s="20"/>
      <c r="D117" s="20"/>
      <c r="E117" s="99"/>
      <c r="F117" s="10"/>
      <c r="G117" s="4">
        <f>60/H117*F117</f>
        <v>0</v>
      </c>
      <c r="H117" s="4">
        <v>20</v>
      </c>
      <c r="I117" s="4">
        <v>4</v>
      </c>
      <c r="J117" s="4"/>
      <c r="K117" s="11">
        <f>G117*I117</f>
        <v>0</v>
      </c>
      <c r="L117" s="11"/>
      <c r="M117" s="11"/>
      <c r="N117" s="11"/>
    </row>
    <row r="118" spans="1:14" x14ac:dyDescent="0.2">
      <c r="A118" s="19" t="s">
        <v>125</v>
      </c>
      <c r="B118" s="20" t="s">
        <v>83</v>
      </c>
      <c r="C118" s="20"/>
      <c r="D118" s="20"/>
      <c r="E118" s="99" t="s">
        <v>220</v>
      </c>
      <c r="F118" s="10"/>
      <c r="G118" s="4">
        <f>60/H118*F118</f>
        <v>0</v>
      </c>
      <c r="H118" s="4">
        <v>30</v>
      </c>
      <c r="I118" s="10"/>
      <c r="J118" s="4"/>
      <c r="K118" s="11"/>
      <c r="L118" s="11">
        <f>G118*I118</f>
        <v>0</v>
      </c>
      <c r="M118" s="11"/>
      <c r="N118" s="11"/>
    </row>
    <row r="119" spans="1:14" x14ac:dyDescent="0.2">
      <c r="A119" s="21" t="s">
        <v>126</v>
      </c>
      <c r="B119" s="9" t="s">
        <v>85</v>
      </c>
      <c r="C119" s="9"/>
      <c r="D119" s="9"/>
      <c r="E119" s="9"/>
      <c r="F119" s="5"/>
      <c r="G119" s="5"/>
      <c r="H119" s="5"/>
      <c r="I119" s="5"/>
      <c r="J119" s="5"/>
      <c r="K119" s="12"/>
      <c r="L119" s="12"/>
      <c r="M119" s="12"/>
      <c r="N119" s="12"/>
    </row>
    <row r="120" spans="1:14" x14ac:dyDescent="0.2">
      <c r="A120" s="26"/>
      <c r="B120" s="27" t="s">
        <v>184</v>
      </c>
      <c r="C120" s="27"/>
      <c r="D120" s="27"/>
      <c r="E120" s="27"/>
      <c r="F120" s="57"/>
      <c r="G120" s="28">
        <f t="shared" ref="G120:G127" si="4">60/H120*F120</f>
        <v>0</v>
      </c>
      <c r="H120" s="28">
        <v>10</v>
      </c>
      <c r="I120" s="28">
        <v>2</v>
      </c>
      <c r="J120" s="28"/>
      <c r="K120" s="29"/>
      <c r="L120" s="29">
        <f>G120*I120</f>
        <v>0</v>
      </c>
      <c r="M120" s="29"/>
      <c r="N120" s="29"/>
    </row>
    <row r="121" spans="1:14" x14ac:dyDescent="0.2">
      <c r="A121" s="30"/>
      <c r="B121" s="31" t="s">
        <v>176</v>
      </c>
      <c r="C121" s="31"/>
      <c r="D121" s="31"/>
      <c r="E121" s="31"/>
      <c r="F121" s="59"/>
      <c r="G121" s="28">
        <f t="shared" si="4"/>
        <v>0</v>
      </c>
      <c r="H121" s="32">
        <v>8</v>
      </c>
      <c r="I121" s="32">
        <v>2</v>
      </c>
      <c r="J121" s="32"/>
      <c r="K121" s="33"/>
      <c r="L121" s="33">
        <f>G121*I121</f>
        <v>0</v>
      </c>
      <c r="M121" s="33"/>
      <c r="N121" s="33"/>
    </row>
    <row r="122" spans="1:14" ht="25.5" x14ac:dyDescent="0.2">
      <c r="A122" s="26"/>
      <c r="B122" s="27" t="s">
        <v>177</v>
      </c>
      <c r="C122" s="27"/>
      <c r="D122" s="27"/>
      <c r="E122" s="27"/>
      <c r="F122" s="57"/>
      <c r="G122" s="28">
        <f t="shared" si="4"/>
        <v>0</v>
      </c>
      <c r="H122" s="28">
        <v>6</v>
      </c>
      <c r="I122" s="28">
        <v>2</v>
      </c>
      <c r="J122" s="28"/>
      <c r="K122" s="29"/>
      <c r="L122" s="29"/>
      <c r="M122" s="29">
        <f>G122*I122</f>
        <v>0</v>
      </c>
      <c r="N122" s="29"/>
    </row>
    <row r="123" spans="1:14" ht="25.5" x14ac:dyDescent="0.2">
      <c r="A123" s="22"/>
      <c r="B123" s="23" t="s">
        <v>178</v>
      </c>
      <c r="C123" s="23"/>
      <c r="D123" s="23"/>
      <c r="E123" s="23"/>
      <c r="F123" s="58"/>
      <c r="G123" s="28">
        <f t="shared" si="4"/>
        <v>0</v>
      </c>
      <c r="H123" s="24">
        <v>6</v>
      </c>
      <c r="I123" s="24">
        <v>2</v>
      </c>
      <c r="J123" s="24"/>
      <c r="K123" s="25"/>
      <c r="L123" s="25"/>
      <c r="M123" s="25">
        <f>G123*I123</f>
        <v>0</v>
      </c>
      <c r="N123" s="25"/>
    </row>
    <row r="124" spans="1:14" ht="25.5" x14ac:dyDescent="0.2">
      <c r="A124" s="19" t="s">
        <v>127</v>
      </c>
      <c r="B124" s="20" t="s">
        <v>87</v>
      </c>
      <c r="C124" s="20"/>
      <c r="D124" s="20"/>
      <c r="E124" s="20"/>
      <c r="F124" s="10"/>
      <c r="G124" s="4">
        <f t="shared" si="4"/>
        <v>0</v>
      </c>
      <c r="H124" s="4">
        <v>20</v>
      </c>
      <c r="I124" s="4">
        <v>18</v>
      </c>
      <c r="J124" s="4"/>
      <c r="K124" s="11"/>
      <c r="L124" s="11">
        <f>G124*I124</f>
        <v>0</v>
      </c>
      <c r="M124" s="11"/>
      <c r="N124" s="11"/>
    </row>
    <row r="125" spans="1:14" x14ac:dyDescent="0.2">
      <c r="A125" s="19" t="s">
        <v>128</v>
      </c>
      <c r="B125" s="20" t="s">
        <v>89</v>
      </c>
      <c r="C125" s="20"/>
      <c r="D125" s="20"/>
      <c r="E125" s="20"/>
      <c r="F125" s="10"/>
      <c r="G125" s="4">
        <f t="shared" si="4"/>
        <v>0</v>
      </c>
      <c r="H125" s="4">
        <v>30</v>
      </c>
      <c r="I125" s="4">
        <v>1</v>
      </c>
      <c r="J125" s="4"/>
      <c r="K125" s="11"/>
      <c r="L125" s="11">
        <f>G125*I125</f>
        <v>0</v>
      </c>
      <c r="M125" s="11"/>
      <c r="N125" s="11"/>
    </row>
    <row r="126" spans="1:14" x14ac:dyDescent="0.2">
      <c r="A126" s="19" t="s">
        <v>129</v>
      </c>
      <c r="B126" s="20" t="s">
        <v>130</v>
      </c>
      <c r="C126" s="20"/>
      <c r="D126" s="20"/>
      <c r="E126" s="99" t="s">
        <v>220</v>
      </c>
      <c r="F126" s="10"/>
      <c r="G126" s="4">
        <f t="shared" si="4"/>
        <v>0</v>
      </c>
      <c r="H126" s="4">
        <v>100</v>
      </c>
      <c r="I126" s="10"/>
      <c r="J126" s="4"/>
      <c r="K126" s="11">
        <f>G126*I126</f>
        <v>0</v>
      </c>
      <c r="L126" s="11"/>
      <c r="M126" s="11"/>
      <c r="N126" s="11"/>
    </row>
    <row r="127" spans="1:14" x14ac:dyDescent="0.2">
      <c r="A127" s="19" t="s">
        <v>131</v>
      </c>
      <c r="B127" s="20" t="s">
        <v>93</v>
      </c>
      <c r="C127" s="20"/>
      <c r="D127" s="20"/>
      <c r="E127" s="99"/>
      <c r="F127" s="10"/>
      <c r="G127" s="4">
        <f t="shared" si="4"/>
        <v>0</v>
      </c>
      <c r="H127" s="4">
        <v>100</v>
      </c>
      <c r="I127" s="4">
        <v>2</v>
      </c>
      <c r="J127" s="4"/>
      <c r="K127" s="11">
        <f>G127*I127</f>
        <v>0</v>
      </c>
      <c r="L127" s="11"/>
      <c r="M127" s="11"/>
      <c r="N127" s="11"/>
    </row>
    <row r="128" spans="1:14" s="18" customFormat="1" ht="24" customHeight="1" x14ac:dyDescent="0.2">
      <c r="A128" s="140" t="s">
        <v>157</v>
      </c>
      <c r="B128" s="141"/>
      <c r="C128" s="92"/>
      <c r="D128" s="92"/>
      <c r="E128" s="103"/>
      <c r="F128" s="16"/>
      <c r="G128" s="16"/>
      <c r="H128" s="16"/>
      <c r="I128" s="16"/>
      <c r="J128" s="16"/>
      <c r="K128" s="17"/>
      <c r="L128" s="17"/>
      <c r="M128" s="17"/>
      <c r="N128" s="17"/>
    </row>
    <row r="129" spans="1:14" ht="25.5" x14ac:dyDescent="0.2">
      <c r="A129" s="21" t="s">
        <v>132</v>
      </c>
      <c r="B129" s="9" t="s">
        <v>133</v>
      </c>
      <c r="C129" s="9"/>
      <c r="D129" s="9"/>
      <c r="E129" s="102"/>
      <c r="F129" s="5"/>
      <c r="G129" s="5"/>
      <c r="H129" s="5"/>
      <c r="I129" s="5"/>
      <c r="J129" s="5"/>
      <c r="K129" s="12"/>
      <c r="L129" s="12"/>
      <c r="M129" s="12"/>
      <c r="N129" s="12"/>
    </row>
    <row r="130" spans="1:14" x14ac:dyDescent="0.2">
      <c r="A130" s="26"/>
      <c r="B130" s="27" t="s">
        <v>185</v>
      </c>
      <c r="C130" s="27"/>
      <c r="D130" s="27"/>
      <c r="E130" s="98"/>
      <c r="F130" s="57"/>
      <c r="G130" s="28">
        <f>60/H130*F130</f>
        <v>0</v>
      </c>
      <c r="H130" s="28">
        <v>250</v>
      </c>
      <c r="I130" s="28">
        <v>52</v>
      </c>
      <c r="J130" s="28"/>
      <c r="K130" s="29"/>
      <c r="L130" s="29">
        <f>G130*I130</f>
        <v>0</v>
      </c>
      <c r="M130" s="29"/>
      <c r="N130" s="29"/>
    </row>
    <row r="131" spans="1:14" x14ac:dyDescent="0.2">
      <c r="A131" s="22"/>
      <c r="B131" s="23" t="s">
        <v>186</v>
      </c>
      <c r="C131" s="23"/>
      <c r="D131" s="23"/>
      <c r="E131" s="100"/>
      <c r="F131" s="58"/>
      <c r="G131" s="24">
        <f>60/H131*F131</f>
        <v>0</v>
      </c>
      <c r="H131" s="24">
        <v>500</v>
      </c>
      <c r="I131" s="24">
        <v>52</v>
      </c>
      <c r="J131" s="24"/>
      <c r="K131" s="25"/>
      <c r="L131" s="25">
        <f>G131*I131</f>
        <v>0</v>
      </c>
      <c r="M131" s="25"/>
      <c r="N131" s="25"/>
    </row>
    <row r="132" spans="1:14" x14ac:dyDescent="0.2">
      <c r="A132" s="19" t="s">
        <v>134</v>
      </c>
      <c r="B132" s="20" t="s">
        <v>135</v>
      </c>
      <c r="C132" s="20"/>
      <c r="D132" s="20"/>
      <c r="E132" s="99"/>
      <c r="F132" s="10"/>
      <c r="G132" s="4">
        <f>60/H132*F132</f>
        <v>0</v>
      </c>
      <c r="H132" s="4">
        <v>250</v>
      </c>
      <c r="I132" s="4">
        <v>5</v>
      </c>
      <c r="J132" s="4"/>
      <c r="K132" s="11"/>
      <c r="L132" s="11">
        <f>G132*I132</f>
        <v>0</v>
      </c>
      <c r="M132" s="11"/>
      <c r="N132" s="11"/>
    </row>
    <row r="133" spans="1:14" x14ac:dyDescent="0.2">
      <c r="A133" s="19" t="s">
        <v>136</v>
      </c>
      <c r="B133" s="20" t="s">
        <v>137</v>
      </c>
      <c r="C133" s="20"/>
      <c r="D133" s="20"/>
      <c r="E133" s="99" t="s">
        <v>220</v>
      </c>
      <c r="F133" s="4"/>
      <c r="G133" s="10"/>
      <c r="H133" s="4"/>
      <c r="I133" s="10"/>
      <c r="J133" s="4"/>
      <c r="K133" s="11"/>
      <c r="L133" s="11">
        <f>G133*I133</f>
        <v>0</v>
      </c>
      <c r="M133" s="11"/>
      <c r="N133" s="11"/>
    </row>
    <row r="134" spans="1:14" x14ac:dyDescent="0.2">
      <c r="A134" s="19" t="s">
        <v>138</v>
      </c>
      <c r="B134" s="20" t="s">
        <v>139</v>
      </c>
      <c r="C134" s="20"/>
      <c r="D134" s="20"/>
      <c r="E134" s="99"/>
      <c r="F134" s="10"/>
      <c r="G134" s="4">
        <f>60/H134*F134</f>
        <v>0</v>
      </c>
      <c r="H134" s="4">
        <v>250</v>
      </c>
      <c r="I134" s="4">
        <v>12</v>
      </c>
      <c r="J134" s="4"/>
      <c r="K134" s="11"/>
      <c r="L134" s="11"/>
      <c r="M134" s="11">
        <f>G134*I134</f>
        <v>0</v>
      </c>
      <c r="N134" s="11"/>
    </row>
    <row r="135" spans="1:14" x14ac:dyDescent="0.2">
      <c r="A135" s="19" t="s">
        <v>140</v>
      </c>
      <c r="B135" s="20" t="s">
        <v>141</v>
      </c>
      <c r="C135" s="20"/>
      <c r="D135" s="20"/>
      <c r="E135" s="99"/>
      <c r="F135" s="10"/>
      <c r="G135" s="4">
        <f>60/H135*F135</f>
        <v>0</v>
      </c>
      <c r="H135" s="4">
        <v>60</v>
      </c>
      <c r="I135" s="4">
        <v>6</v>
      </c>
      <c r="J135" s="4"/>
      <c r="K135" s="11"/>
      <c r="L135" s="11">
        <f>G135*I135</f>
        <v>0</v>
      </c>
      <c r="M135" s="11"/>
      <c r="N135" s="11"/>
    </row>
    <row r="136" spans="1:14" x14ac:dyDescent="0.2">
      <c r="A136" s="19" t="s">
        <v>142</v>
      </c>
      <c r="B136" s="20" t="s">
        <v>143</v>
      </c>
      <c r="C136" s="20"/>
      <c r="D136" s="20"/>
      <c r="E136" s="99" t="s">
        <v>220</v>
      </c>
      <c r="F136" s="4"/>
      <c r="G136" s="10"/>
      <c r="H136" s="4"/>
      <c r="I136" s="10"/>
      <c r="J136" s="4"/>
      <c r="K136" s="11"/>
      <c r="L136" s="11">
        <f>G136*I136</f>
        <v>0</v>
      </c>
      <c r="M136" s="11"/>
      <c r="N136" s="11"/>
    </row>
    <row r="137" spans="1:14" x14ac:dyDescent="0.2">
      <c r="A137" s="21" t="s">
        <v>144</v>
      </c>
      <c r="B137" s="9" t="s">
        <v>145</v>
      </c>
      <c r="C137" s="9"/>
      <c r="D137" s="9"/>
      <c r="E137" s="102"/>
      <c r="F137" s="5"/>
      <c r="G137" s="5"/>
      <c r="H137" s="5"/>
      <c r="I137" s="5"/>
      <c r="J137" s="5"/>
      <c r="K137" s="12"/>
      <c r="L137" s="12"/>
      <c r="M137" s="12"/>
      <c r="N137" s="12"/>
    </row>
    <row r="138" spans="1:14" ht="25.5" x14ac:dyDescent="0.2">
      <c r="A138" s="26"/>
      <c r="B138" s="27" t="s">
        <v>187</v>
      </c>
      <c r="C138" s="27"/>
      <c r="D138" s="27"/>
      <c r="E138" s="98"/>
      <c r="F138" s="57"/>
      <c r="G138" s="28">
        <f>60/H138*F138</f>
        <v>0</v>
      </c>
      <c r="H138" s="28">
        <v>40</v>
      </c>
      <c r="I138" s="57"/>
      <c r="J138" s="28"/>
      <c r="K138" s="29"/>
      <c r="L138" s="29"/>
      <c r="M138" s="29">
        <f>G138*I138</f>
        <v>0</v>
      </c>
      <c r="N138" s="29"/>
    </row>
    <row r="139" spans="1:14" ht="12.75" customHeight="1" x14ac:dyDescent="0.2">
      <c r="A139" s="30"/>
      <c r="B139" s="31" t="s">
        <v>188</v>
      </c>
      <c r="C139" s="31"/>
      <c r="D139" s="31"/>
      <c r="E139" s="104"/>
      <c r="F139" s="59"/>
      <c r="G139" s="28">
        <f>60/H139*F139</f>
        <v>0</v>
      </c>
      <c r="H139" s="32">
        <v>25</v>
      </c>
      <c r="I139" s="59"/>
      <c r="J139" s="32"/>
      <c r="K139" s="33"/>
      <c r="L139" s="33"/>
      <c r="M139" s="33"/>
      <c r="N139" s="33">
        <f>G139*I139</f>
        <v>0</v>
      </c>
    </row>
    <row r="140" spans="1:14" ht="25.5" x14ac:dyDescent="0.2">
      <c r="A140" s="79"/>
      <c r="B140" s="80" t="s">
        <v>189</v>
      </c>
      <c r="C140" s="80"/>
      <c r="D140" s="80"/>
      <c r="E140" s="105"/>
      <c r="F140" s="81"/>
      <c r="G140" s="81"/>
      <c r="H140" s="82"/>
      <c r="I140" s="81"/>
      <c r="J140" s="82"/>
      <c r="K140" s="83"/>
      <c r="L140" s="83"/>
      <c r="M140" s="83">
        <f>G140*I140</f>
        <v>0</v>
      </c>
      <c r="N140" s="83"/>
    </row>
    <row r="141" spans="1:14" ht="13.5" thickBot="1" x14ac:dyDescent="0.25">
      <c r="A141" s="84" t="s">
        <v>197</v>
      </c>
      <c r="B141" s="85" t="s">
        <v>198</v>
      </c>
      <c r="C141" s="9"/>
      <c r="D141" s="9"/>
      <c r="E141" s="102" t="s">
        <v>220</v>
      </c>
      <c r="F141" s="4"/>
      <c r="G141" s="87"/>
      <c r="H141" s="86"/>
      <c r="I141" s="87"/>
      <c r="J141" s="86"/>
      <c r="K141" s="88"/>
      <c r="L141" s="88"/>
      <c r="M141" s="88">
        <f>G141*I141</f>
        <v>0</v>
      </c>
      <c r="N141" s="88"/>
    </row>
    <row r="142" spans="1:14" ht="31.5" customHeight="1" thickTop="1" x14ac:dyDescent="0.25">
      <c r="A142" s="151" t="s">
        <v>147</v>
      </c>
      <c r="B142" s="151"/>
      <c r="C142" s="151"/>
      <c r="D142" s="151"/>
      <c r="E142" s="151"/>
      <c r="F142" s="151"/>
      <c r="G142" s="151"/>
      <c r="H142" s="151"/>
      <c r="I142" s="151"/>
      <c r="J142" s="151"/>
      <c r="K142" s="13">
        <f>SUM(K7:K141)</f>
        <v>0</v>
      </c>
      <c r="L142" s="13">
        <f>SUM(L7:L141)</f>
        <v>0</v>
      </c>
      <c r="M142" s="13">
        <f>SUM(M7:M141)</f>
        <v>4020</v>
      </c>
      <c r="N142" s="13">
        <f>SUM(N7:N141)</f>
        <v>0</v>
      </c>
    </row>
    <row r="143" spans="1:14" x14ac:dyDescent="0.2">
      <c r="A143" s="6"/>
      <c r="B143" s="7"/>
      <c r="C143" s="7"/>
      <c r="D143" s="7"/>
      <c r="E143" s="7"/>
      <c r="F143" s="8"/>
      <c r="G143" s="8"/>
      <c r="H143" s="8"/>
      <c r="I143" s="8"/>
      <c r="J143" s="8"/>
      <c r="K143" s="8"/>
      <c r="L143" s="8"/>
      <c r="M143" s="8"/>
      <c r="N143" s="8"/>
    </row>
    <row r="144" spans="1:14" x14ac:dyDescent="0.2">
      <c r="A144" s="6"/>
      <c r="B144" s="7"/>
      <c r="C144" s="7"/>
      <c r="D144" s="7"/>
      <c r="E144" s="7"/>
      <c r="F144" s="8"/>
      <c r="G144" s="8"/>
      <c r="H144" s="8"/>
      <c r="I144" s="8"/>
      <c r="J144" s="8"/>
      <c r="K144" s="8"/>
      <c r="L144" s="8"/>
      <c r="M144" s="8"/>
      <c r="N144" s="8"/>
    </row>
    <row r="145" spans="1:14" ht="15.75" customHeight="1" x14ac:dyDescent="0.2">
      <c r="A145" s="144" t="s">
        <v>222</v>
      </c>
      <c r="B145" s="145"/>
      <c r="C145" s="7"/>
      <c r="D145" s="7"/>
      <c r="E145" s="7"/>
      <c r="F145" s="8"/>
      <c r="G145" s="8"/>
      <c r="H145" s="8"/>
      <c r="I145" s="8"/>
      <c r="J145" s="8"/>
      <c r="K145" s="8"/>
      <c r="L145" s="8"/>
      <c r="M145" s="8"/>
      <c r="N145" s="8"/>
    </row>
    <row r="146" spans="1:14" x14ac:dyDescent="0.2">
      <c r="A146" s="114"/>
      <c r="B146" s="110"/>
      <c r="C146" s="110"/>
      <c r="D146" s="110"/>
      <c r="E146" s="110"/>
      <c r="F146" s="111"/>
      <c r="G146" s="111"/>
      <c r="H146" s="111"/>
      <c r="I146" s="111"/>
      <c r="J146" s="111"/>
      <c r="K146" s="111"/>
      <c r="L146" s="111"/>
      <c r="M146" s="111"/>
      <c r="N146" s="111"/>
    </row>
    <row r="147" spans="1:14" x14ac:dyDescent="0.2">
      <c r="A147" s="114"/>
      <c r="B147" s="110"/>
      <c r="C147" s="110"/>
      <c r="D147" s="110"/>
      <c r="E147" s="110"/>
      <c r="F147" s="111"/>
      <c r="G147" s="111"/>
      <c r="H147" s="111"/>
      <c r="I147" s="111"/>
      <c r="J147" s="111"/>
      <c r="K147" s="111"/>
      <c r="L147" s="111"/>
      <c r="M147" s="111"/>
      <c r="N147" s="111"/>
    </row>
    <row r="148" spans="1:14" x14ac:dyDescent="0.2">
      <c r="A148" s="114"/>
      <c r="B148" s="110"/>
      <c r="C148" s="110"/>
      <c r="D148" s="110"/>
      <c r="E148" s="110"/>
      <c r="F148" s="111"/>
      <c r="G148" s="111"/>
      <c r="H148" s="111"/>
      <c r="I148" s="111"/>
      <c r="J148" s="111"/>
      <c r="K148" s="111"/>
      <c r="L148" s="111"/>
      <c r="M148" s="111"/>
      <c r="N148" s="111"/>
    </row>
    <row r="149" spans="1:14" x14ac:dyDescent="0.2">
      <c r="A149" s="114"/>
      <c r="B149" s="110"/>
      <c r="C149" s="110"/>
      <c r="D149" s="110"/>
      <c r="E149" s="110"/>
      <c r="F149" s="111"/>
      <c r="G149" s="111"/>
      <c r="H149" s="111"/>
      <c r="I149" s="111"/>
      <c r="J149" s="111"/>
      <c r="K149" s="111"/>
      <c r="L149" s="111"/>
      <c r="M149" s="111"/>
      <c r="N149" s="111"/>
    </row>
    <row r="150" spans="1:14" x14ac:dyDescent="0.2">
      <c r="A150" s="114"/>
      <c r="B150" s="110"/>
      <c r="C150" s="110"/>
      <c r="D150" s="110"/>
      <c r="E150" s="110"/>
      <c r="F150" s="111"/>
      <c r="G150" s="111"/>
      <c r="H150" s="111"/>
      <c r="I150" s="111"/>
      <c r="J150" s="111"/>
      <c r="K150" s="111"/>
      <c r="L150" s="111"/>
      <c r="M150" s="111"/>
      <c r="N150" s="111"/>
    </row>
    <row r="151" spans="1:14" x14ac:dyDescent="0.2">
      <c r="A151" s="114"/>
      <c r="B151" s="110"/>
      <c r="C151" s="110"/>
      <c r="D151" s="110"/>
      <c r="E151" s="110"/>
      <c r="F151" s="111"/>
      <c r="G151" s="111"/>
      <c r="H151" s="111"/>
      <c r="I151" s="111"/>
      <c r="J151" s="111"/>
      <c r="K151" s="111"/>
      <c r="L151" s="111"/>
      <c r="M151" s="111"/>
      <c r="N151" s="111"/>
    </row>
    <row r="152" spans="1:14" x14ac:dyDescent="0.2">
      <c r="A152" s="114"/>
      <c r="B152" s="110"/>
      <c r="C152" s="110"/>
      <c r="D152" s="110"/>
      <c r="E152" s="110"/>
      <c r="F152" s="111"/>
      <c r="G152" s="111"/>
      <c r="H152" s="111"/>
      <c r="I152" s="111"/>
      <c r="J152" s="111"/>
      <c r="K152" s="111"/>
      <c r="L152" s="111"/>
      <c r="M152" s="111"/>
      <c r="N152" s="111"/>
    </row>
    <row r="153" spans="1:14" x14ac:dyDescent="0.2">
      <c r="A153" s="114"/>
      <c r="B153" s="110"/>
      <c r="C153" s="110"/>
      <c r="D153" s="110"/>
      <c r="E153" s="110"/>
      <c r="F153" s="111"/>
      <c r="G153" s="111"/>
      <c r="H153" s="111"/>
      <c r="I153" s="111"/>
      <c r="J153" s="111"/>
      <c r="K153" s="111"/>
      <c r="L153" s="111"/>
      <c r="M153" s="111"/>
      <c r="N153" s="111"/>
    </row>
    <row r="154" spans="1:14" x14ac:dyDescent="0.2">
      <c r="A154" s="114"/>
      <c r="B154" s="110"/>
      <c r="C154" s="110"/>
      <c r="D154" s="110"/>
      <c r="E154" s="110"/>
      <c r="F154" s="111"/>
      <c r="G154" s="111"/>
      <c r="H154" s="111"/>
      <c r="I154" s="111"/>
      <c r="J154" s="111"/>
      <c r="K154" s="111"/>
      <c r="L154" s="111"/>
      <c r="M154" s="111"/>
      <c r="N154" s="111"/>
    </row>
    <row r="155" spans="1:14" x14ac:dyDescent="0.2">
      <c r="A155" s="114"/>
      <c r="B155" s="110"/>
      <c r="C155" s="110"/>
      <c r="D155" s="110"/>
      <c r="E155" s="110"/>
      <c r="F155" s="111"/>
      <c r="G155" s="111"/>
      <c r="H155" s="111"/>
      <c r="I155" s="111"/>
      <c r="J155" s="111"/>
      <c r="K155" s="111"/>
      <c r="L155" s="111"/>
      <c r="M155" s="111"/>
      <c r="N155" s="111"/>
    </row>
    <row r="156" spans="1:14" x14ac:dyDescent="0.2">
      <c r="A156" s="114"/>
      <c r="B156" s="110"/>
      <c r="C156" s="110"/>
      <c r="D156" s="110"/>
      <c r="E156" s="110"/>
      <c r="F156" s="111"/>
      <c r="G156" s="111"/>
      <c r="H156" s="111"/>
      <c r="I156" s="111"/>
      <c r="J156" s="111"/>
      <c r="K156" s="111"/>
      <c r="L156" s="111"/>
      <c r="M156" s="111"/>
      <c r="N156" s="111"/>
    </row>
    <row r="157" spans="1:14" x14ac:dyDescent="0.2">
      <c r="A157" s="114"/>
      <c r="B157" s="110"/>
      <c r="C157" s="110"/>
      <c r="D157" s="110"/>
      <c r="E157" s="110"/>
      <c r="F157" s="111"/>
      <c r="G157" s="111"/>
      <c r="H157" s="111"/>
      <c r="I157" s="111"/>
      <c r="J157" s="111"/>
      <c r="K157" s="111"/>
      <c r="L157" s="111"/>
      <c r="M157" s="111"/>
      <c r="N157" s="111"/>
    </row>
    <row r="158" spans="1:14" x14ac:dyDescent="0.2">
      <c r="A158" s="6"/>
      <c r="B158" s="112"/>
      <c r="C158" s="112"/>
      <c r="D158" s="112"/>
      <c r="E158" s="112"/>
      <c r="F158" s="113"/>
      <c r="G158" s="113"/>
      <c r="H158" s="113"/>
      <c r="I158" s="113"/>
      <c r="J158" s="113"/>
      <c r="K158" s="113"/>
      <c r="L158" s="113"/>
      <c r="M158" s="113"/>
      <c r="N158" s="113"/>
    </row>
    <row r="159" spans="1:14" x14ac:dyDescent="0.2">
      <c r="A159" s="6"/>
      <c r="B159" s="112"/>
      <c r="C159" s="112"/>
      <c r="D159" s="112"/>
      <c r="E159" s="112"/>
      <c r="F159" s="113"/>
      <c r="G159" s="113"/>
      <c r="H159" s="113"/>
      <c r="I159" s="113"/>
      <c r="J159" s="113"/>
      <c r="K159" s="113"/>
      <c r="L159" s="113"/>
      <c r="M159" s="113"/>
      <c r="N159" s="113"/>
    </row>
    <row r="160" spans="1:14" x14ac:dyDescent="0.2">
      <c r="A160" s="6"/>
      <c r="B160" s="7"/>
      <c r="C160" s="7"/>
      <c r="D160" s="7"/>
      <c r="E160" s="7"/>
      <c r="F160" s="8"/>
      <c r="G160" s="8"/>
      <c r="H160" s="8"/>
      <c r="I160" s="8"/>
      <c r="J160" s="8"/>
      <c r="K160" s="8"/>
      <c r="L160" s="8"/>
      <c r="M160" s="8"/>
      <c r="N160" s="8"/>
    </row>
    <row r="161" spans="1:14" x14ac:dyDescent="0.2">
      <c r="A161" s="6"/>
      <c r="B161" s="7"/>
      <c r="C161" s="7"/>
      <c r="D161" s="7"/>
      <c r="E161" s="7"/>
      <c r="F161" s="8"/>
      <c r="G161" s="8"/>
      <c r="H161" s="8"/>
      <c r="I161" s="8"/>
      <c r="J161" s="8"/>
      <c r="K161" s="8"/>
      <c r="L161" s="8"/>
      <c r="M161" s="8"/>
      <c r="N161" s="8"/>
    </row>
    <row r="162" spans="1:14" x14ac:dyDescent="0.2">
      <c r="A162" s="6"/>
      <c r="B162" s="7"/>
      <c r="C162" s="7"/>
      <c r="D162" s="7"/>
      <c r="E162" s="7"/>
      <c r="F162" s="8"/>
      <c r="G162" s="8"/>
      <c r="H162" s="8"/>
      <c r="I162" s="8"/>
      <c r="J162" s="8"/>
      <c r="K162" s="8"/>
      <c r="L162" s="8"/>
      <c r="M162" s="8"/>
      <c r="N162" s="8"/>
    </row>
    <row r="163" spans="1:14" x14ac:dyDescent="0.2">
      <c r="A163" s="6"/>
      <c r="B163" s="7"/>
      <c r="C163" s="7"/>
      <c r="D163" s="7"/>
      <c r="E163" s="7"/>
      <c r="F163" s="8"/>
      <c r="G163" s="8"/>
      <c r="H163" s="8"/>
      <c r="I163" s="8"/>
      <c r="J163" s="8"/>
      <c r="K163" s="8"/>
      <c r="L163" s="8"/>
      <c r="M163" s="8"/>
      <c r="N163" s="8"/>
    </row>
    <row r="164" spans="1:14" x14ac:dyDescent="0.2">
      <c r="A164" s="6"/>
      <c r="B164" s="7"/>
      <c r="C164" s="7"/>
      <c r="D164" s="7"/>
      <c r="E164" s="7"/>
      <c r="F164" s="8"/>
      <c r="G164" s="8"/>
      <c r="H164" s="8"/>
      <c r="I164" s="8"/>
      <c r="J164" s="8"/>
      <c r="K164" s="8"/>
      <c r="L164" s="8"/>
      <c r="M164" s="8"/>
      <c r="N164" s="8"/>
    </row>
    <row r="165" spans="1:14" x14ac:dyDescent="0.2">
      <c r="A165" s="6"/>
      <c r="B165" s="7"/>
      <c r="C165" s="7"/>
      <c r="D165" s="7"/>
      <c r="E165" s="7"/>
      <c r="F165" s="8"/>
      <c r="G165" s="8"/>
      <c r="H165" s="8"/>
      <c r="I165" s="8"/>
      <c r="J165" s="8"/>
      <c r="K165" s="8"/>
      <c r="L165" s="8"/>
      <c r="M165" s="8"/>
      <c r="N165" s="8"/>
    </row>
    <row r="166" spans="1:14" x14ac:dyDescent="0.2">
      <c r="A166" s="6"/>
      <c r="B166" s="7"/>
      <c r="C166" s="7"/>
      <c r="D166" s="7"/>
      <c r="E166" s="7"/>
      <c r="F166" s="8"/>
      <c r="G166" s="8"/>
      <c r="H166" s="8"/>
      <c r="I166" s="8"/>
      <c r="J166" s="8"/>
      <c r="K166" s="8"/>
      <c r="L166" s="8"/>
      <c r="M166" s="8"/>
      <c r="N166" s="8"/>
    </row>
    <row r="167" spans="1:14" x14ac:dyDescent="0.2">
      <c r="A167" s="6"/>
      <c r="B167" s="7"/>
      <c r="C167" s="7"/>
      <c r="D167" s="7"/>
      <c r="E167" s="7"/>
      <c r="F167" s="8"/>
      <c r="G167" s="8"/>
      <c r="H167" s="8"/>
      <c r="I167" s="8"/>
      <c r="J167" s="8"/>
      <c r="K167" s="8"/>
      <c r="L167" s="8"/>
      <c r="M167" s="8"/>
      <c r="N167" s="8"/>
    </row>
    <row r="168" spans="1:14" x14ac:dyDescent="0.2">
      <c r="A168" s="6"/>
      <c r="B168" s="7"/>
      <c r="C168" s="7"/>
      <c r="D168" s="7"/>
      <c r="E168" s="7"/>
      <c r="F168" s="8"/>
      <c r="G168" s="8"/>
      <c r="H168" s="8"/>
      <c r="I168" s="8"/>
      <c r="J168" s="8"/>
      <c r="K168" s="8"/>
      <c r="L168" s="8"/>
      <c r="M168" s="8"/>
      <c r="N168" s="8"/>
    </row>
    <row r="169" spans="1:14" x14ac:dyDescent="0.2">
      <c r="A169" s="6"/>
      <c r="B169" s="7"/>
      <c r="C169" s="7"/>
      <c r="D169" s="7"/>
      <c r="E169" s="7"/>
      <c r="F169" s="8"/>
      <c r="G169" s="8"/>
      <c r="H169" s="8"/>
      <c r="I169" s="8"/>
      <c r="J169" s="8"/>
      <c r="K169" s="8"/>
      <c r="L169" s="8"/>
      <c r="M169" s="8"/>
      <c r="N169" s="8"/>
    </row>
    <row r="170" spans="1:14" x14ac:dyDescent="0.2">
      <c r="A170" s="6"/>
      <c r="B170" s="7"/>
      <c r="C170" s="7"/>
      <c r="D170" s="7"/>
      <c r="E170" s="7"/>
      <c r="F170" s="8"/>
      <c r="G170" s="8"/>
      <c r="H170" s="8"/>
      <c r="I170" s="8"/>
      <c r="J170" s="8"/>
      <c r="K170" s="8"/>
      <c r="L170" s="8"/>
      <c r="M170" s="8"/>
      <c r="N170" s="8"/>
    </row>
    <row r="171" spans="1:14" x14ac:dyDescent="0.2">
      <c r="A171" s="6"/>
      <c r="B171" s="7"/>
      <c r="C171" s="7"/>
      <c r="D171" s="7"/>
      <c r="E171" s="7"/>
      <c r="F171" s="8"/>
      <c r="G171" s="8"/>
      <c r="H171" s="8"/>
      <c r="I171" s="8"/>
      <c r="J171" s="8"/>
      <c r="K171" s="8"/>
      <c r="L171" s="8"/>
      <c r="M171" s="8"/>
      <c r="N171" s="8"/>
    </row>
    <row r="172" spans="1:14" x14ac:dyDescent="0.2">
      <c r="A172" s="6"/>
      <c r="B172" s="7"/>
      <c r="C172" s="7"/>
      <c r="D172" s="7"/>
      <c r="E172" s="7"/>
      <c r="F172" s="8"/>
      <c r="G172" s="8"/>
      <c r="H172" s="8"/>
      <c r="I172" s="8"/>
      <c r="J172" s="8"/>
      <c r="K172" s="8"/>
      <c r="L172" s="8"/>
      <c r="M172" s="8"/>
      <c r="N172" s="8"/>
    </row>
    <row r="173" spans="1:14" x14ac:dyDescent="0.2">
      <c r="A173" s="6"/>
      <c r="B173" s="7"/>
      <c r="C173" s="7"/>
      <c r="D173" s="7"/>
      <c r="E173" s="7"/>
      <c r="F173" s="8"/>
      <c r="G173" s="8"/>
      <c r="H173" s="8"/>
      <c r="I173" s="8"/>
      <c r="J173" s="8"/>
      <c r="K173" s="8"/>
      <c r="L173" s="8"/>
      <c r="M173" s="8"/>
      <c r="N173" s="8"/>
    </row>
    <row r="174" spans="1:14" x14ac:dyDescent="0.2">
      <c r="A174" s="6"/>
      <c r="B174" s="7"/>
      <c r="C174" s="7"/>
      <c r="D174" s="7"/>
      <c r="E174" s="7"/>
      <c r="F174" s="8"/>
      <c r="G174" s="8"/>
      <c r="H174" s="8"/>
      <c r="I174" s="8"/>
      <c r="J174" s="8"/>
      <c r="K174" s="8"/>
      <c r="L174" s="8"/>
      <c r="M174" s="8"/>
      <c r="N174" s="8"/>
    </row>
    <row r="175" spans="1:14" x14ac:dyDescent="0.2">
      <c r="A175" s="6"/>
      <c r="B175" s="7"/>
      <c r="C175" s="7"/>
      <c r="D175" s="7"/>
      <c r="E175" s="7"/>
      <c r="F175" s="8"/>
      <c r="G175" s="8"/>
      <c r="H175" s="8"/>
      <c r="I175" s="8"/>
      <c r="J175" s="8"/>
      <c r="K175" s="8"/>
      <c r="L175" s="8"/>
      <c r="M175" s="8"/>
      <c r="N175" s="8"/>
    </row>
    <row r="176" spans="1:14" x14ac:dyDescent="0.2">
      <c r="A176" s="6"/>
      <c r="B176" s="7"/>
      <c r="C176" s="7"/>
      <c r="D176" s="7"/>
      <c r="E176" s="7"/>
      <c r="F176" s="8"/>
      <c r="G176" s="8"/>
      <c r="H176" s="8"/>
      <c r="I176" s="8"/>
      <c r="J176" s="8"/>
      <c r="K176" s="8"/>
      <c r="L176" s="8"/>
      <c r="M176" s="8"/>
      <c r="N176" s="8"/>
    </row>
    <row r="177" spans="1:14" x14ac:dyDescent="0.2">
      <c r="A177" s="6"/>
      <c r="B177" s="7"/>
      <c r="C177" s="7"/>
      <c r="D177" s="7"/>
      <c r="E177" s="7"/>
      <c r="F177" s="8"/>
      <c r="G177" s="8"/>
      <c r="H177" s="8"/>
      <c r="I177" s="8"/>
      <c r="J177" s="8"/>
      <c r="K177" s="8"/>
      <c r="L177" s="8"/>
      <c r="M177" s="8"/>
      <c r="N177" s="8"/>
    </row>
    <row r="178" spans="1:14" x14ac:dyDescent="0.2">
      <c r="A178" s="6"/>
      <c r="B178" s="7"/>
      <c r="C178" s="7"/>
      <c r="D178" s="7"/>
      <c r="E178" s="7"/>
      <c r="F178" s="8"/>
      <c r="G178" s="8"/>
      <c r="H178" s="8"/>
      <c r="I178" s="8"/>
      <c r="J178" s="8"/>
      <c r="K178" s="8"/>
      <c r="L178" s="8"/>
      <c r="M178" s="8"/>
      <c r="N178" s="8"/>
    </row>
    <row r="179" spans="1:14" x14ac:dyDescent="0.2">
      <c r="A179" s="6"/>
      <c r="B179" s="7"/>
      <c r="C179" s="7"/>
      <c r="D179" s="7"/>
      <c r="E179" s="7"/>
      <c r="F179" s="8"/>
      <c r="G179" s="8"/>
      <c r="H179" s="8"/>
      <c r="I179" s="8"/>
      <c r="J179" s="8"/>
      <c r="K179" s="8"/>
      <c r="L179" s="8"/>
      <c r="M179" s="8"/>
      <c r="N179" s="8"/>
    </row>
    <row r="180" spans="1:14" x14ac:dyDescent="0.2">
      <c r="A180" s="6"/>
      <c r="B180" s="7"/>
      <c r="C180" s="7"/>
      <c r="D180" s="7"/>
      <c r="E180" s="7"/>
      <c r="F180" s="8"/>
      <c r="G180" s="8"/>
      <c r="H180" s="8"/>
      <c r="I180" s="8"/>
      <c r="J180" s="8"/>
      <c r="K180" s="8"/>
      <c r="L180" s="8"/>
      <c r="M180" s="8"/>
      <c r="N180" s="8"/>
    </row>
    <row r="181" spans="1:14" x14ac:dyDescent="0.2">
      <c r="A181" s="6"/>
      <c r="B181" s="7"/>
      <c r="C181" s="7"/>
      <c r="D181" s="7"/>
      <c r="E181" s="7"/>
      <c r="F181" s="8"/>
      <c r="G181" s="8"/>
      <c r="H181" s="8"/>
      <c r="I181" s="8"/>
      <c r="J181" s="8"/>
      <c r="K181" s="8"/>
      <c r="L181" s="8"/>
      <c r="M181" s="8"/>
      <c r="N181" s="8"/>
    </row>
    <row r="182" spans="1:14" x14ac:dyDescent="0.2">
      <c r="A182" s="6"/>
      <c r="B182" s="7"/>
      <c r="C182" s="7"/>
      <c r="D182" s="7"/>
      <c r="E182" s="7"/>
      <c r="F182" s="8"/>
      <c r="G182" s="8"/>
      <c r="H182" s="8"/>
      <c r="I182" s="8"/>
      <c r="J182" s="8"/>
      <c r="K182" s="8"/>
      <c r="L182" s="8"/>
      <c r="M182" s="8"/>
      <c r="N182" s="8"/>
    </row>
    <row r="183" spans="1:14" x14ac:dyDescent="0.2">
      <c r="A183" s="6"/>
      <c r="B183" s="7"/>
      <c r="C183" s="7"/>
      <c r="D183" s="7"/>
      <c r="E183" s="7"/>
      <c r="F183" s="8"/>
      <c r="G183" s="8"/>
      <c r="H183" s="8"/>
      <c r="I183" s="8"/>
      <c r="J183" s="8"/>
      <c r="K183" s="8"/>
      <c r="L183" s="8"/>
      <c r="M183" s="8"/>
      <c r="N183" s="8"/>
    </row>
    <row r="184" spans="1:14" x14ac:dyDescent="0.2">
      <c r="A184" s="6"/>
      <c r="B184" s="7"/>
      <c r="C184" s="7"/>
      <c r="D184" s="7"/>
      <c r="E184" s="7"/>
      <c r="F184" s="8"/>
      <c r="G184" s="8"/>
      <c r="H184" s="8"/>
      <c r="I184" s="8"/>
      <c r="J184" s="8"/>
      <c r="K184" s="8"/>
      <c r="L184" s="8"/>
      <c r="M184" s="8"/>
      <c r="N184" s="8"/>
    </row>
    <row r="185" spans="1:14" x14ac:dyDescent="0.2">
      <c r="A185" s="6"/>
      <c r="B185" s="7"/>
      <c r="C185" s="7"/>
      <c r="D185" s="7"/>
      <c r="E185" s="7"/>
      <c r="F185" s="8"/>
      <c r="G185" s="8"/>
      <c r="H185" s="8"/>
      <c r="I185" s="8"/>
      <c r="J185" s="8"/>
      <c r="K185" s="8"/>
      <c r="L185" s="8"/>
      <c r="M185" s="8"/>
      <c r="N185" s="8"/>
    </row>
    <row r="186" spans="1:14" x14ac:dyDescent="0.2">
      <c r="A186" s="6"/>
      <c r="B186" s="7"/>
      <c r="C186" s="7"/>
      <c r="D186" s="7"/>
      <c r="E186" s="7"/>
      <c r="F186" s="8"/>
      <c r="G186" s="8"/>
      <c r="H186" s="8"/>
      <c r="I186" s="8"/>
      <c r="J186" s="8"/>
      <c r="K186" s="8"/>
      <c r="L186" s="8"/>
      <c r="M186" s="8"/>
      <c r="N186" s="8"/>
    </row>
    <row r="187" spans="1:14" x14ac:dyDescent="0.2">
      <c r="A187" s="6"/>
      <c r="B187" s="7"/>
      <c r="C187" s="7"/>
      <c r="D187" s="7"/>
      <c r="E187" s="7"/>
      <c r="F187" s="8"/>
      <c r="G187" s="8"/>
      <c r="H187" s="8"/>
      <c r="I187" s="8"/>
      <c r="J187" s="8"/>
      <c r="K187" s="8"/>
      <c r="L187" s="8"/>
      <c r="M187" s="8"/>
      <c r="N187" s="8"/>
    </row>
    <row r="188" spans="1:14" x14ac:dyDescent="0.2">
      <c r="A188" s="6"/>
      <c r="B188" s="7"/>
      <c r="C188" s="7"/>
      <c r="D188" s="7"/>
      <c r="E188" s="7"/>
      <c r="F188" s="8"/>
      <c r="G188" s="8"/>
      <c r="H188" s="8"/>
      <c r="I188" s="8"/>
      <c r="J188" s="8"/>
      <c r="K188" s="8"/>
      <c r="L188" s="8"/>
      <c r="M188" s="8"/>
      <c r="N188" s="8"/>
    </row>
    <row r="189" spans="1:14" x14ac:dyDescent="0.2">
      <c r="A189" s="6"/>
      <c r="B189" s="7"/>
      <c r="C189" s="7"/>
      <c r="D189" s="7"/>
      <c r="E189" s="7"/>
      <c r="F189" s="8"/>
      <c r="G189" s="8"/>
      <c r="H189" s="8"/>
      <c r="I189" s="8"/>
      <c r="J189" s="8"/>
      <c r="K189" s="8"/>
      <c r="L189" s="8"/>
      <c r="M189" s="8"/>
      <c r="N189" s="8"/>
    </row>
    <row r="190" spans="1:14" x14ac:dyDescent="0.2">
      <c r="A190" s="6"/>
      <c r="B190" s="7"/>
      <c r="C190" s="7"/>
      <c r="D190" s="7"/>
      <c r="E190" s="7"/>
      <c r="F190" s="8"/>
      <c r="G190" s="8"/>
      <c r="H190" s="8"/>
      <c r="I190" s="8"/>
      <c r="J190" s="8"/>
      <c r="K190" s="8"/>
      <c r="L190" s="8"/>
      <c r="M190" s="8"/>
      <c r="N190" s="8"/>
    </row>
    <row r="191" spans="1:14" x14ac:dyDescent="0.2">
      <c r="A191" s="6"/>
      <c r="B191" s="7"/>
      <c r="C191" s="7"/>
      <c r="D191" s="7"/>
      <c r="E191" s="7"/>
      <c r="F191" s="8"/>
      <c r="G191" s="8"/>
      <c r="H191" s="8"/>
      <c r="I191" s="8"/>
      <c r="J191" s="8"/>
      <c r="K191" s="8"/>
      <c r="L191" s="8"/>
      <c r="M191" s="8"/>
      <c r="N191" s="8"/>
    </row>
    <row r="192" spans="1:14" x14ac:dyDescent="0.2">
      <c r="A192" s="6"/>
      <c r="B192" s="7"/>
      <c r="C192" s="7"/>
      <c r="D192" s="7"/>
      <c r="E192" s="7"/>
      <c r="F192" s="8"/>
      <c r="G192" s="8"/>
      <c r="H192" s="8"/>
      <c r="I192" s="8"/>
      <c r="J192" s="8"/>
      <c r="K192" s="8"/>
      <c r="L192" s="8"/>
      <c r="M192" s="8"/>
      <c r="N192" s="8"/>
    </row>
    <row r="193" spans="1:14" x14ac:dyDescent="0.2">
      <c r="A193" s="6"/>
      <c r="B193" s="7"/>
      <c r="C193" s="7"/>
      <c r="D193" s="7"/>
      <c r="E193" s="7"/>
      <c r="F193" s="8"/>
      <c r="G193" s="8"/>
      <c r="H193" s="8"/>
      <c r="I193" s="8"/>
      <c r="J193" s="8"/>
      <c r="K193" s="8"/>
      <c r="L193" s="8"/>
      <c r="M193" s="8"/>
      <c r="N193" s="8"/>
    </row>
    <row r="194" spans="1:14" x14ac:dyDescent="0.2">
      <c r="A194" s="6"/>
      <c r="B194" s="7"/>
      <c r="C194" s="7"/>
      <c r="D194" s="7"/>
      <c r="E194" s="7"/>
      <c r="F194" s="8"/>
      <c r="G194" s="8"/>
      <c r="H194" s="8"/>
      <c r="I194" s="8"/>
      <c r="J194" s="8"/>
      <c r="K194" s="8"/>
      <c r="L194" s="8"/>
      <c r="M194" s="8"/>
      <c r="N194" s="8"/>
    </row>
    <row r="195" spans="1:14" x14ac:dyDescent="0.2">
      <c r="A195" s="6"/>
      <c r="B195" s="7"/>
      <c r="C195" s="7"/>
      <c r="D195" s="7"/>
      <c r="E195" s="7"/>
      <c r="F195" s="8"/>
      <c r="G195" s="8"/>
      <c r="H195" s="8"/>
      <c r="I195" s="8"/>
      <c r="J195" s="8"/>
      <c r="K195" s="8"/>
      <c r="L195" s="8"/>
      <c r="M195" s="8"/>
      <c r="N195" s="8"/>
    </row>
    <row r="196" spans="1:14" x14ac:dyDescent="0.2">
      <c r="A196" s="6"/>
      <c r="B196" s="7"/>
      <c r="C196" s="7"/>
      <c r="D196" s="7"/>
      <c r="E196" s="7"/>
      <c r="F196" s="8"/>
      <c r="G196" s="8"/>
      <c r="H196" s="8"/>
      <c r="I196" s="8"/>
      <c r="J196" s="8"/>
      <c r="K196" s="8"/>
      <c r="L196" s="8"/>
      <c r="M196" s="8"/>
      <c r="N196" s="8"/>
    </row>
    <row r="197" spans="1:14" x14ac:dyDescent="0.2">
      <c r="A197" s="6"/>
      <c r="B197" s="7"/>
      <c r="C197" s="7"/>
      <c r="D197" s="7"/>
      <c r="E197" s="7"/>
      <c r="F197" s="8"/>
      <c r="G197" s="8"/>
      <c r="H197" s="8"/>
      <c r="I197" s="8"/>
      <c r="J197" s="8"/>
      <c r="K197" s="8"/>
      <c r="L197" s="8"/>
      <c r="M197" s="8"/>
      <c r="N197" s="8"/>
    </row>
    <row r="198" spans="1:14" x14ac:dyDescent="0.2">
      <c r="A198" s="6"/>
      <c r="B198" s="7"/>
      <c r="C198" s="7"/>
      <c r="D198" s="7"/>
      <c r="E198" s="7"/>
      <c r="F198" s="8"/>
      <c r="G198" s="8"/>
      <c r="H198" s="8"/>
      <c r="I198" s="8"/>
      <c r="J198" s="8"/>
      <c r="K198" s="8"/>
      <c r="L198" s="8"/>
      <c r="M198" s="8"/>
      <c r="N198" s="8"/>
    </row>
    <row r="199" spans="1:14" x14ac:dyDescent="0.2">
      <c r="A199" s="6"/>
      <c r="B199" s="7"/>
      <c r="C199" s="7"/>
      <c r="D199" s="7"/>
      <c r="E199" s="7"/>
      <c r="F199" s="8"/>
      <c r="G199" s="8"/>
      <c r="H199" s="8"/>
      <c r="I199" s="8"/>
      <c r="J199" s="8"/>
      <c r="K199" s="8"/>
      <c r="L199" s="8"/>
      <c r="M199" s="8"/>
      <c r="N199" s="8"/>
    </row>
    <row r="200" spans="1:14" x14ac:dyDescent="0.2">
      <c r="A200" s="6"/>
      <c r="B200" s="7"/>
      <c r="C200" s="7"/>
      <c r="D200" s="7"/>
      <c r="E200" s="7"/>
      <c r="F200" s="8"/>
      <c r="G200" s="8"/>
      <c r="H200" s="8"/>
      <c r="I200" s="8"/>
      <c r="J200" s="8"/>
      <c r="K200" s="8"/>
      <c r="L200" s="8"/>
      <c r="M200" s="8"/>
      <c r="N200" s="8"/>
    </row>
    <row r="201" spans="1:14" x14ac:dyDescent="0.2">
      <c r="A201" s="6"/>
      <c r="B201" s="7"/>
      <c r="C201" s="7"/>
      <c r="D201" s="7"/>
      <c r="E201" s="7"/>
      <c r="F201" s="8"/>
      <c r="G201" s="8"/>
      <c r="H201" s="8"/>
      <c r="I201" s="8"/>
      <c r="J201" s="8"/>
      <c r="K201" s="8"/>
      <c r="L201" s="8"/>
      <c r="M201" s="8"/>
      <c r="N201" s="8"/>
    </row>
    <row r="202" spans="1:14" x14ac:dyDescent="0.2">
      <c r="A202" s="6"/>
      <c r="B202" s="7"/>
      <c r="C202" s="7"/>
      <c r="D202" s="7"/>
      <c r="E202" s="7"/>
      <c r="F202" s="8"/>
      <c r="G202" s="8"/>
      <c r="H202" s="8"/>
      <c r="I202" s="8"/>
      <c r="J202" s="8"/>
      <c r="K202" s="8"/>
      <c r="L202" s="8"/>
      <c r="M202" s="8"/>
      <c r="N202" s="8"/>
    </row>
    <row r="203" spans="1:14" x14ac:dyDescent="0.2">
      <c r="A203" s="6"/>
      <c r="B203" s="7"/>
      <c r="C203" s="7"/>
      <c r="D203" s="7"/>
      <c r="E203" s="7"/>
      <c r="F203" s="8"/>
      <c r="G203" s="8"/>
      <c r="H203" s="8"/>
      <c r="I203" s="8"/>
      <c r="J203" s="8"/>
      <c r="K203" s="8"/>
      <c r="L203" s="8"/>
      <c r="M203" s="8"/>
      <c r="N203" s="8"/>
    </row>
    <row r="204" spans="1:14" x14ac:dyDescent="0.2">
      <c r="A204" s="6"/>
      <c r="B204" s="7"/>
      <c r="C204" s="7"/>
      <c r="D204" s="7"/>
      <c r="E204" s="7"/>
      <c r="F204" s="8"/>
      <c r="G204" s="8"/>
      <c r="H204" s="8"/>
      <c r="I204" s="8"/>
      <c r="J204" s="8"/>
      <c r="K204" s="8"/>
      <c r="L204" s="8"/>
      <c r="M204" s="8"/>
      <c r="N204" s="8"/>
    </row>
    <row r="205" spans="1:14" x14ac:dyDescent="0.2">
      <c r="A205" s="6"/>
      <c r="B205" s="7"/>
      <c r="C205" s="7"/>
      <c r="D205" s="7"/>
      <c r="E205" s="7"/>
      <c r="F205" s="8"/>
      <c r="G205" s="8"/>
      <c r="H205" s="8"/>
      <c r="I205" s="8"/>
      <c r="J205" s="8"/>
      <c r="K205" s="8"/>
      <c r="L205" s="8"/>
      <c r="M205" s="8"/>
      <c r="N205" s="8"/>
    </row>
    <row r="206" spans="1:14" x14ac:dyDescent="0.2">
      <c r="A206" s="6"/>
      <c r="B206" s="7"/>
      <c r="C206" s="7"/>
      <c r="D206" s="7"/>
      <c r="E206" s="7"/>
      <c r="F206" s="8"/>
      <c r="G206" s="8"/>
      <c r="H206" s="8"/>
      <c r="I206" s="8"/>
      <c r="J206" s="8"/>
      <c r="K206" s="8"/>
      <c r="L206" s="8"/>
      <c r="M206" s="8"/>
      <c r="N206" s="8"/>
    </row>
    <row r="207" spans="1:14" x14ac:dyDescent="0.2">
      <c r="A207" s="6"/>
      <c r="B207" s="7"/>
      <c r="C207" s="7"/>
      <c r="D207" s="7"/>
      <c r="E207" s="7"/>
      <c r="F207" s="8"/>
      <c r="G207" s="8"/>
      <c r="H207" s="8"/>
      <c r="I207" s="8"/>
      <c r="J207" s="8"/>
      <c r="K207" s="8"/>
      <c r="L207" s="8"/>
      <c r="M207" s="8"/>
      <c r="N207" s="8"/>
    </row>
    <row r="208" spans="1:14" x14ac:dyDescent="0.2">
      <c r="A208" s="6"/>
      <c r="B208" s="7"/>
      <c r="C208" s="7"/>
      <c r="D208" s="7"/>
      <c r="E208" s="7"/>
      <c r="F208" s="8"/>
      <c r="G208" s="8"/>
      <c r="H208" s="8"/>
      <c r="I208" s="8"/>
      <c r="J208" s="8"/>
      <c r="K208" s="8"/>
      <c r="L208" s="8"/>
      <c r="M208" s="8"/>
      <c r="N208" s="8"/>
    </row>
    <row r="209" spans="1:14" x14ac:dyDescent="0.2">
      <c r="A209" s="6"/>
      <c r="B209" s="7"/>
      <c r="C209" s="7"/>
      <c r="D209" s="7"/>
      <c r="E209" s="7"/>
      <c r="F209" s="8"/>
      <c r="G209" s="8"/>
      <c r="H209" s="8"/>
      <c r="I209" s="8"/>
      <c r="J209" s="8"/>
      <c r="K209" s="8"/>
      <c r="L209" s="8"/>
      <c r="M209" s="8"/>
      <c r="N209" s="8"/>
    </row>
    <row r="210" spans="1:14" x14ac:dyDescent="0.2">
      <c r="A210" s="6"/>
      <c r="B210" s="7"/>
      <c r="C210" s="7"/>
      <c r="D210" s="7"/>
      <c r="E210" s="7"/>
      <c r="F210" s="8"/>
      <c r="G210" s="8"/>
      <c r="H210" s="8"/>
      <c r="I210" s="8"/>
      <c r="J210" s="8"/>
      <c r="K210" s="8"/>
      <c r="L210" s="8"/>
      <c r="M210" s="8"/>
      <c r="N210" s="8"/>
    </row>
    <row r="211" spans="1:14" x14ac:dyDescent="0.2">
      <c r="A211" s="6"/>
      <c r="B211" s="7"/>
      <c r="C211" s="7"/>
      <c r="D211" s="7"/>
      <c r="E211" s="7"/>
      <c r="F211" s="8"/>
      <c r="G211" s="8"/>
      <c r="H211" s="8"/>
      <c r="I211" s="8"/>
      <c r="J211" s="8"/>
      <c r="K211" s="8"/>
      <c r="L211" s="8"/>
      <c r="M211" s="8"/>
      <c r="N211" s="8"/>
    </row>
    <row r="212" spans="1:14" x14ac:dyDescent="0.2">
      <c r="A212" s="6"/>
      <c r="B212" s="7"/>
      <c r="C212" s="7"/>
      <c r="D212" s="7"/>
      <c r="E212" s="7"/>
      <c r="F212" s="8"/>
      <c r="G212" s="8"/>
      <c r="H212" s="8"/>
      <c r="I212" s="8"/>
      <c r="J212" s="8"/>
      <c r="K212" s="8"/>
      <c r="L212" s="8"/>
      <c r="M212" s="8"/>
      <c r="N212" s="8"/>
    </row>
    <row r="213" spans="1:14" x14ac:dyDescent="0.2">
      <c r="A213" s="6"/>
      <c r="B213" s="7"/>
      <c r="C213" s="7"/>
      <c r="D213" s="7"/>
      <c r="E213" s="7"/>
      <c r="F213" s="8"/>
      <c r="G213" s="8"/>
      <c r="H213" s="8"/>
      <c r="I213" s="8"/>
      <c r="J213" s="8"/>
      <c r="K213" s="8"/>
      <c r="L213" s="8"/>
      <c r="M213" s="8"/>
      <c r="N213" s="8"/>
    </row>
    <row r="214" spans="1:14" x14ac:dyDescent="0.2">
      <c r="A214" s="6"/>
      <c r="B214" s="7"/>
      <c r="C214" s="7"/>
      <c r="D214" s="7"/>
      <c r="E214" s="7"/>
      <c r="F214" s="8"/>
      <c r="G214" s="8"/>
      <c r="H214" s="8"/>
      <c r="I214" s="8"/>
      <c r="J214" s="8"/>
      <c r="K214" s="8"/>
      <c r="L214" s="8"/>
      <c r="M214" s="8"/>
      <c r="N214" s="8"/>
    </row>
    <row r="215" spans="1:14" x14ac:dyDescent="0.2">
      <c r="A215" s="6"/>
      <c r="B215" s="7"/>
      <c r="C215" s="7"/>
      <c r="D215" s="7"/>
      <c r="E215" s="7"/>
      <c r="F215" s="8"/>
      <c r="G215" s="8"/>
      <c r="H215" s="8"/>
      <c r="I215" s="8"/>
      <c r="J215" s="8"/>
      <c r="K215" s="8"/>
      <c r="L215" s="8"/>
      <c r="M215" s="8"/>
      <c r="N215" s="8"/>
    </row>
    <row r="216" spans="1:14" x14ac:dyDescent="0.2">
      <c r="A216" s="6"/>
      <c r="B216" s="7"/>
      <c r="C216" s="7"/>
      <c r="D216" s="7"/>
      <c r="E216" s="7"/>
      <c r="F216" s="8"/>
      <c r="G216" s="8"/>
      <c r="H216" s="8"/>
      <c r="I216" s="8"/>
      <c r="J216" s="8"/>
      <c r="K216" s="8"/>
      <c r="L216" s="8"/>
      <c r="M216" s="8"/>
      <c r="N216" s="8"/>
    </row>
    <row r="217" spans="1:14" x14ac:dyDescent="0.2">
      <c r="A217" s="6"/>
      <c r="B217" s="7"/>
      <c r="C217" s="7"/>
      <c r="D217" s="7"/>
      <c r="E217" s="7"/>
      <c r="F217" s="8"/>
      <c r="G217" s="8"/>
      <c r="H217" s="8"/>
      <c r="I217" s="8"/>
      <c r="J217" s="8"/>
      <c r="K217" s="8"/>
      <c r="L217" s="8"/>
      <c r="M217" s="8"/>
      <c r="N217" s="8"/>
    </row>
    <row r="218" spans="1:14" x14ac:dyDescent="0.2">
      <c r="A218" s="6"/>
      <c r="B218" s="7"/>
      <c r="C218" s="7"/>
      <c r="D218" s="7"/>
      <c r="E218" s="7"/>
      <c r="F218" s="8"/>
      <c r="G218" s="8"/>
      <c r="H218" s="8"/>
      <c r="I218" s="8"/>
      <c r="J218" s="8"/>
      <c r="K218" s="8"/>
      <c r="L218" s="8"/>
      <c r="M218" s="8"/>
      <c r="N218" s="8"/>
    </row>
    <row r="219" spans="1:14" x14ac:dyDescent="0.2">
      <c r="A219" s="6"/>
      <c r="B219" s="7"/>
      <c r="C219" s="7"/>
      <c r="D219" s="7"/>
      <c r="E219" s="7"/>
      <c r="F219" s="8"/>
      <c r="G219" s="8"/>
      <c r="H219" s="8"/>
      <c r="I219" s="8"/>
      <c r="J219" s="8"/>
      <c r="K219" s="8"/>
      <c r="L219" s="8"/>
      <c r="M219" s="8"/>
      <c r="N219" s="8"/>
    </row>
    <row r="220" spans="1:14" x14ac:dyDescent="0.2">
      <c r="A220" s="6"/>
      <c r="B220" s="7"/>
      <c r="C220" s="7"/>
      <c r="D220" s="7"/>
      <c r="E220" s="7"/>
      <c r="F220" s="8"/>
      <c r="G220" s="8"/>
      <c r="H220" s="8"/>
      <c r="I220" s="8"/>
      <c r="J220" s="8"/>
      <c r="K220" s="8"/>
      <c r="L220" s="8"/>
      <c r="M220" s="8"/>
      <c r="N220" s="8"/>
    </row>
    <row r="221" spans="1:14" x14ac:dyDescent="0.2">
      <c r="A221" s="6"/>
      <c r="B221" s="7"/>
      <c r="C221" s="7"/>
      <c r="D221" s="7"/>
      <c r="E221" s="7"/>
      <c r="F221" s="8"/>
      <c r="G221" s="8"/>
      <c r="H221" s="8"/>
      <c r="I221" s="8"/>
      <c r="J221" s="8"/>
      <c r="K221" s="8"/>
      <c r="L221" s="8"/>
      <c r="M221" s="8"/>
      <c r="N221" s="8"/>
    </row>
    <row r="222" spans="1:14" x14ac:dyDescent="0.2">
      <c r="A222" s="6"/>
      <c r="B222" s="7"/>
      <c r="C222" s="7"/>
      <c r="D222" s="7"/>
      <c r="E222" s="7"/>
      <c r="F222" s="8"/>
      <c r="G222" s="8"/>
      <c r="H222" s="8"/>
      <c r="I222" s="8"/>
      <c r="J222" s="8"/>
      <c r="K222" s="8"/>
      <c r="L222" s="8"/>
      <c r="M222" s="8"/>
      <c r="N222" s="8"/>
    </row>
    <row r="223" spans="1:14" x14ac:dyDescent="0.2">
      <c r="A223" s="6"/>
      <c r="B223" s="7"/>
      <c r="C223" s="7"/>
      <c r="D223" s="7"/>
      <c r="E223" s="7"/>
      <c r="F223" s="8"/>
      <c r="G223" s="8"/>
      <c r="H223" s="8"/>
      <c r="I223" s="8"/>
      <c r="J223" s="8"/>
      <c r="K223" s="8"/>
      <c r="L223" s="8"/>
      <c r="M223" s="8"/>
      <c r="N223" s="8"/>
    </row>
    <row r="224" spans="1:14" x14ac:dyDescent="0.2">
      <c r="A224" s="6"/>
      <c r="B224" s="7"/>
      <c r="C224" s="7"/>
      <c r="D224" s="7"/>
      <c r="E224" s="7"/>
      <c r="F224" s="8"/>
      <c r="G224" s="8"/>
      <c r="H224" s="8"/>
      <c r="I224" s="8"/>
      <c r="J224" s="8"/>
      <c r="K224" s="8"/>
      <c r="L224" s="8"/>
      <c r="M224" s="8"/>
      <c r="N224" s="8"/>
    </row>
    <row r="225" spans="1:14" x14ac:dyDescent="0.2">
      <c r="A225" s="6"/>
      <c r="B225" s="7"/>
      <c r="C225" s="7"/>
      <c r="D225" s="7"/>
      <c r="E225" s="7"/>
      <c r="F225" s="8"/>
      <c r="G225" s="8"/>
      <c r="H225" s="8"/>
      <c r="I225" s="8"/>
      <c r="J225" s="8"/>
      <c r="K225" s="8"/>
      <c r="L225" s="8"/>
      <c r="M225" s="8"/>
      <c r="N225" s="8"/>
    </row>
    <row r="226" spans="1:14" x14ac:dyDescent="0.2">
      <c r="A226" s="6"/>
      <c r="B226" s="7"/>
      <c r="C226" s="7"/>
      <c r="D226" s="7"/>
      <c r="E226" s="7"/>
      <c r="F226" s="8"/>
      <c r="G226" s="8"/>
      <c r="H226" s="8"/>
      <c r="I226" s="8"/>
      <c r="J226" s="8"/>
      <c r="K226" s="8"/>
      <c r="L226" s="8"/>
      <c r="M226" s="8"/>
      <c r="N226" s="8"/>
    </row>
    <row r="227" spans="1:14" x14ac:dyDescent="0.2">
      <c r="A227" s="6"/>
      <c r="B227" s="7"/>
      <c r="C227" s="7"/>
      <c r="D227" s="7"/>
      <c r="E227" s="7"/>
      <c r="F227" s="8"/>
      <c r="G227" s="8"/>
      <c r="H227" s="8"/>
      <c r="I227" s="8"/>
      <c r="J227" s="8"/>
      <c r="K227" s="8"/>
      <c r="L227" s="8"/>
      <c r="M227" s="8"/>
      <c r="N227" s="8"/>
    </row>
    <row r="228" spans="1:14" x14ac:dyDescent="0.2">
      <c r="A228" s="6"/>
      <c r="B228" s="7"/>
      <c r="C228" s="7"/>
      <c r="D228" s="7"/>
      <c r="E228" s="7"/>
      <c r="F228" s="8"/>
      <c r="G228" s="8"/>
      <c r="H228" s="8"/>
      <c r="I228" s="8"/>
      <c r="J228" s="8"/>
      <c r="K228" s="8"/>
      <c r="L228" s="8"/>
      <c r="M228" s="8"/>
      <c r="N228" s="8"/>
    </row>
    <row r="229" spans="1:14" x14ac:dyDescent="0.2">
      <c r="A229" s="6"/>
      <c r="B229" s="7"/>
      <c r="C229" s="7"/>
      <c r="D229" s="7"/>
      <c r="E229" s="7"/>
      <c r="F229" s="8"/>
      <c r="G229" s="8"/>
      <c r="H229" s="8"/>
      <c r="I229" s="8"/>
      <c r="J229" s="8"/>
      <c r="K229" s="8"/>
      <c r="L229" s="8"/>
      <c r="M229" s="8"/>
      <c r="N229" s="8"/>
    </row>
    <row r="230" spans="1:14" x14ac:dyDescent="0.2">
      <c r="A230" s="6"/>
      <c r="B230" s="7"/>
      <c r="C230" s="7"/>
      <c r="D230" s="7"/>
      <c r="E230" s="7"/>
      <c r="F230" s="8"/>
      <c r="G230" s="8"/>
      <c r="H230" s="8"/>
      <c r="I230" s="8"/>
      <c r="J230" s="8"/>
      <c r="K230" s="8"/>
      <c r="L230" s="8"/>
      <c r="M230" s="8"/>
      <c r="N230" s="8"/>
    </row>
    <row r="231" spans="1:14" x14ac:dyDescent="0.2">
      <c r="A231" s="6"/>
      <c r="B231" s="7"/>
      <c r="C231" s="7"/>
      <c r="D231" s="7"/>
      <c r="E231" s="7"/>
      <c r="F231" s="8"/>
      <c r="G231" s="8"/>
      <c r="H231" s="8"/>
      <c r="I231" s="8"/>
      <c r="J231" s="8"/>
      <c r="K231" s="8"/>
      <c r="L231" s="8"/>
      <c r="M231" s="8"/>
      <c r="N231" s="8"/>
    </row>
    <row r="232" spans="1:14" x14ac:dyDescent="0.2">
      <c r="A232" s="6"/>
      <c r="B232" s="7"/>
      <c r="C232" s="7"/>
      <c r="D232" s="7"/>
      <c r="E232" s="7"/>
      <c r="F232" s="8"/>
      <c r="G232" s="8"/>
      <c r="H232" s="8"/>
      <c r="I232" s="8"/>
      <c r="J232" s="8"/>
      <c r="K232" s="8"/>
      <c r="L232" s="8"/>
      <c r="M232" s="8"/>
      <c r="N232" s="8"/>
    </row>
    <row r="233" spans="1:14" x14ac:dyDescent="0.2">
      <c r="A233" s="6"/>
      <c r="B233" s="7"/>
      <c r="C233" s="7"/>
      <c r="D233" s="7"/>
      <c r="E233" s="7"/>
      <c r="F233" s="8"/>
      <c r="G233" s="8"/>
      <c r="H233" s="8"/>
      <c r="I233" s="8"/>
      <c r="J233" s="8"/>
      <c r="K233" s="8"/>
      <c r="L233" s="8"/>
      <c r="M233" s="8"/>
      <c r="N233" s="8"/>
    </row>
    <row r="234" spans="1:14" x14ac:dyDescent="0.2">
      <c r="A234" s="6"/>
      <c r="B234" s="7"/>
      <c r="C234" s="7"/>
      <c r="D234" s="7"/>
      <c r="E234" s="7"/>
      <c r="F234" s="8"/>
      <c r="G234" s="8"/>
      <c r="H234" s="8"/>
      <c r="I234" s="8"/>
      <c r="J234" s="8"/>
      <c r="K234" s="8"/>
      <c r="L234" s="8"/>
      <c r="M234" s="8"/>
      <c r="N234" s="8"/>
    </row>
    <row r="235" spans="1:14" x14ac:dyDescent="0.2">
      <c r="A235" s="6"/>
      <c r="B235" s="7"/>
      <c r="C235" s="7"/>
      <c r="D235" s="7"/>
      <c r="E235" s="7"/>
      <c r="F235" s="8"/>
      <c r="G235" s="8"/>
      <c r="H235" s="8"/>
      <c r="I235" s="8"/>
      <c r="J235" s="8"/>
      <c r="K235" s="8"/>
      <c r="L235" s="8"/>
      <c r="M235" s="8"/>
      <c r="N235" s="8"/>
    </row>
    <row r="236" spans="1:14" x14ac:dyDescent="0.2">
      <c r="A236" s="6"/>
      <c r="B236" s="7"/>
      <c r="C236" s="7"/>
      <c r="D236" s="7"/>
      <c r="E236" s="7"/>
      <c r="F236" s="8"/>
      <c r="G236" s="8"/>
      <c r="H236" s="8"/>
      <c r="I236" s="8"/>
      <c r="J236" s="8"/>
      <c r="K236" s="8"/>
      <c r="L236" s="8"/>
      <c r="M236" s="8"/>
      <c r="N236" s="8"/>
    </row>
    <row r="237" spans="1:14" x14ac:dyDescent="0.2">
      <c r="A237" s="6"/>
      <c r="B237" s="7"/>
      <c r="C237" s="7"/>
      <c r="D237" s="7"/>
      <c r="E237" s="7"/>
      <c r="F237" s="8"/>
      <c r="G237" s="8"/>
      <c r="H237" s="8"/>
      <c r="I237" s="8"/>
      <c r="J237" s="8"/>
      <c r="K237" s="8"/>
      <c r="L237" s="8"/>
      <c r="M237" s="8"/>
      <c r="N237" s="8"/>
    </row>
    <row r="238" spans="1:14" x14ac:dyDescent="0.2">
      <c r="A238" s="6"/>
      <c r="B238" s="7"/>
      <c r="C238" s="7"/>
      <c r="D238" s="7"/>
      <c r="E238" s="7"/>
      <c r="F238" s="8"/>
      <c r="G238" s="8"/>
      <c r="H238" s="8"/>
      <c r="I238" s="8"/>
      <c r="J238" s="8"/>
      <c r="K238" s="8"/>
      <c r="L238" s="8"/>
      <c r="M238" s="8"/>
      <c r="N238" s="8"/>
    </row>
    <row r="239" spans="1:14" x14ac:dyDescent="0.2">
      <c r="A239" s="6"/>
      <c r="B239" s="7"/>
      <c r="C239" s="7"/>
      <c r="D239" s="7"/>
      <c r="E239" s="7"/>
      <c r="F239" s="8"/>
      <c r="G239" s="8"/>
      <c r="H239" s="8"/>
      <c r="I239" s="8"/>
      <c r="J239" s="8"/>
      <c r="K239" s="8"/>
      <c r="L239" s="8"/>
      <c r="M239" s="8"/>
      <c r="N239" s="8"/>
    </row>
    <row r="240" spans="1:14" x14ac:dyDescent="0.2">
      <c r="A240" s="6"/>
      <c r="B240" s="7"/>
      <c r="C240" s="7"/>
      <c r="D240" s="7"/>
      <c r="E240" s="7"/>
      <c r="F240" s="8"/>
      <c r="G240" s="8"/>
      <c r="H240" s="8"/>
      <c r="I240" s="8"/>
      <c r="J240" s="8"/>
      <c r="K240" s="8"/>
      <c r="L240" s="8"/>
      <c r="M240" s="8"/>
      <c r="N240" s="8"/>
    </row>
    <row r="241" spans="1:14" x14ac:dyDescent="0.2">
      <c r="A241" s="6"/>
      <c r="B241" s="7"/>
      <c r="C241" s="7"/>
      <c r="D241" s="7"/>
      <c r="E241" s="7"/>
      <c r="F241" s="8"/>
      <c r="G241" s="8"/>
      <c r="H241" s="8"/>
      <c r="I241" s="8"/>
      <c r="J241" s="8"/>
      <c r="K241" s="8"/>
      <c r="L241" s="8"/>
      <c r="M241" s="8"/>
      <c r="N241" s="8"/>
    </row>
    <row r="242" spans="1:14" x14ac:dyDescent="0.2">
      <c r="A242" s="6"/>
      <c r="B242" s="7"/>
      <c r="C242" s="7"/>
      <c r="D242" s="7"/>
      <c r="E242" s="7"/>
      <c r="F242" s="8"/>
      <c r="G242" s="8"/>
      <c r="H242" s="8"/>
      <c r="I242" s="8"/>
      <c r="J242" s="8"/>
      <c r="K242" s="8"/>
      <c r="L242" s="8"/>
      <c r="M242" s="8"/>
      <c r="N242" s="8"/>
    </row>
    <row r="243" spans="1:14" x14ac:dyDescent="0.2">
      <c r="A243" s="6"/>
      <c r="B243" s="7"/>
      <c r="C243" s="7"/>
      <c r="D243" s="7"/>
      <c r="E243" s="7"/>
      <c r="F243" s="8"/>
      <c r="G243" s="8"/>
      <c r="H243" s="8"/>
      <c r="I243" s="8"/>
      <c r="J243" s="8"/>
      <c r="K243" s="8"/>
      <c r="L243" s="8"/>
      <c r="M243" s="8"/>
      <c r="N243" s="8"/>
    </row>
    <row r="244" spans="1:14" x14ac:dyDescent="0.2">
      <c r="A244" s="6"/>
      <c r="B244" s="7"/>
      <c r="C244" s="7"/>
      <c r="D244" s="7"/>
      <c r="E244" s="7"/>
      <c r="F244" s="8"/>
      <c r="G244" s="8"/>
      <c r="H244" s="8"/>
      <c r="I244" s="8"/>
      <c r="J244" s="8"/>
      <c r="K244" s="8"/>
      <c r="L244" s="8"/>
      <c r="M244" s="8"/>
      <c r="N244" s="8"/>
    </row>
    <row r="245" spans="1:14" x14ac:dyDescent="0.2">
      <c r="A245" s="6"/>
      <c r="B245" s="7"/>
      <c r="C245" s="7"/>
      <c r="D245" s="7"/>
      <c r="E245" s="7"/>
      <c r="F245" s="8"/>
      <c r="G245" s="8"/>
      <c r="H245" s="8"/>
      <c r="I245" s="8"/>
      <c r="J245" s="8"/>
      <c r="K245" s="8"/>
      <c r="L245" s="8"/>
      <c r="M245" s="8"/>
      <c r="N245" s="8"/>
    </row>
    <row r="246" spans="1:14" x14ac:dyDescent="0.2">
      <c r="A246" s="6"/>
      <c r="B246" s="7"/>
      <c r="C246" s="7"/>
      <c r="D246" s="7"/>
      <c r="E246" s="7"/>
      <c r="F246" s="8"/>
      <c r="G246" s="8"/>
      <c r="H246" s="8"/>
      <c r="I246" s="8"/>
      <c r="J246" s="8"/>
      <c r="K246" s="8"/>
      <c r="L246" s="8"/>
      <c r="M246" s="8"/>
      <c r="N246" s="8"/>
    </row>
    <row r="247" spans="1:14" x14ac:dyDescent="0.2">
      <c r="A247" s="6"/>
      <c r="B247" s="7"/>
      <c r="C247" s="7"/>
      <c r="D247" s="7"/>
      <c r="E247" s="7"/>
      <c r="F247" s="8"/>
      <c r="G247" s="8"/>
      <c r="H247" s="8"/>
      <c r="I247" s="8"/>
      <c r="J247" s="8"/>
      <c r="K247" s="8"/>
      <c r="L247" s="8"/>
      <c r="M247" s="8"/>
      <c r="N247" s="8"/>
    </row>
    <row r="248" spans="1:14" x14ac:dyDescent="0.2">
      <c r="A248" s="6"/>
      <c r="B248" s="7"/>
      <c r="C248" s="7"/>
      <c r="D248" s="7"/>
      <c r="E248" s="7"/>
      <c r="F248" s="8"/>
      <c r="G248" s="8"/>
      <c r="H248" s="8"/>
      <c r="I248" s="8"/>
      <c r="J248" s="8"/>
      <c r="K248" s="8"/>
      <c r="L248" s="8"/>
      <c r="M248" s="8"/>
      <c r="N248" s="8"/>
    </row>
    <row r="249" spans="1:14" x14ac:dyDescent="0.2">
      <c r="A249" s="6"/>
      <c r="B249" s="7"/>
      <c r="C249" s="7"/>
      <c r="D249" s="7"/>
      <c r="E249" s="7"/>
      <c r="F249" s="8"/>
      <c r="G249" s="8"/>
      <c r="H249" s="8"/>
      <c r="I249" s="8"/>
      <c r="J249" s="8"/>
      <c r="K249" s="8"/>
      <c r="L249" s="8"/>
      <c r="M249" s="8"/>
      <c r="N249" s="8"/>
    </row>
    <row r="250" spans="1:14" x14ac:dyDescent="0.2">
      <c r="A250" s="6"/>
      <c r="B250" s="7"/>
      <c r="C250" s="7"/>
      <c r="D250" s="7"/>
      <c r="E250" s="7"/>
      <c r="F250" s="8"/>
      <c r="G250" s="8"/>
      <c r="H250" s="8"/>
      <c r="I250" s="8"/>
      <c r="J250" s="8"/>
      <c r="K250" s="8"/>
      <c r="L250" s="8"/>
      <c r="M250" s="8"/>
      <c r="N250" s="8"/>
    </row>
    <row r="251" spans="1:14" x14ac:dyDescent="0.2">
      <c r="A251" s="6"/>
      <c r="B251" s="7"/>
      <c r="C251" s="7"/>
      <c r="D251" s="7"/>
      <c r="E251" s="7"/>
      <c r="F251" s="8"/>
      <c r="G251" s="8"/>
      <c r="H251" s="8"/>
      <c r="I251" s="8"/>
      <c r="J251" s="8"/>
      <c r="K251" s="8"/>
      <c r="L251" s="8"/>
      <c r="M251" s="8"/>
      <c r="N251" s="8"/>
    </row>
    <row r="252" spans="1:14" x14ac:dyDescent="0.2">
      <c r="A252" s="6"/>
      <c r="B252" s="7"/>
      <c r="C252" s="7"/>
      <c r="D252" s="7"/>
      <c r="E252" s="7"/>
      <c r="F252" s="8"/>
      <c r="G252" s="8"/>
      <c r="H252" s="8"/>
      <c r="I252" s="8"/>
      <c r="J252" s="8"/>
      <c r="K252" s="8"/>
      <c r="L252" s="8"/>
      <c r="M252" s="8"/>
      <c r="N252" s="8"/>
    </row>
    <row r="253" spans="1:14" x14ac:dyDescent="0.2">
      <c r="A253" s="6"/>
      <c r="B253" s="7"/>
      <c r="C253" s="7"/>
      <c r="D253" s="7"/>
      <c r="E253" s="7"/>
      <c r="F253" s="8"/>
      <c r="G253" s="8"/>
      <c r="H253" s="8"/>
      <c r="I253" s="8"/>
      <c r="J253" s="8"/>
      <c r="K253" s="8"/>
      <c r="L253" s="8"/>
      <c r="M253" s="8"/>
      <c r="N253" s="8"/>
    </row>
    <row r="254" spans="1:14" x14ac:dyDescent="0.2">
      <c r="A254" s="6"/>
      <c r="B254" s="7"/>
      <c r="C254" s="7"/>
      <c r="D254" s="7"/>
      <c r="E254" s="7"/>
      <c r="F254" s="8"/>
      <c r="G254" s="8"/>
      <c r="H254" s="8"/>
      <c r="I254" s="8"/>
      <c r="J254" s="8"/>
      <c r="K254" s="8"/>
      <c r="L254" s="8"/>
      <c r="M254" s="8"/>
      <c r="N254" s="8"/>
    </row>
    <row r="255" spans="1:14" x14ac:dyDescent="0.2">
      <c r="A255" s="6"/>
      <c r="B255" s="7"/>
      <c r="C255" s="7"/>
      <c r="D255" s="7"/>
      <c r="E255" s="7"/>
      <c r="F255" s="8"/>
      <c r="G255" s="8"/>
      <c r="H255" s="8"/>
      <c r="I255" s="8"/>
      <c r="J255" s="8"/>
      <c r="K255" s="8"/>
      <c r="L255" s="8"/>
      <c r="M255" s="8"/>
      <c r="N255" s="8"/>
    </row>
    <row r="256" spans="1:14" x14ac:dyDescent="0.2">
      <c r="A256" s="6"/>
      <c r="B256" s="7"/>
      <c r="C256" s="7"/>
      <c r="D256" s="7"/>
      <c r="E256" s="7"/>
      <c r="F256" s="8"/>
      <c r="G256" s="8"/>
      <c r="H256" s="8"/>
      <c r="I256" s="8"/>
      <c r="J256" s="8"/>
      <c r="K256" s="8"/>
      <c r="L256" s="8"/>
      <c r="M256" s="8"/>
      <c r="N256" s="8"/>
    </row>
    <row r="257" spans="1:14" x14ac:dyDescent="0.2">
      <c r="A257" s="6"/>
      <c r="B257" s="7"/>
      <c r="C257" s="7"/>
      <c r="D257" s="7"/>
      <c r="E257" s="7"/>
      <c r="F257" s="8"/>
      <c r="G257" s="8"/>
      <c r="H257" s="8"/>
      <c r="I257" s="8"/>
      <c r="J257" s="8"/>
      <c r="K257" s="8"/>
      <c r="L257" s="8"/>
      <c r="M257" s="8"/>
      <c r="N257" s="8"/>
    </row>
    <row r="258" spans="1:14" x14ac:dyDescent="0.2">
      <c r="A258" s="6"/>
      <c r="B258" s="7"/>
      <c r="C258" s="7"/>
      <c r="D258" s="7"/>
      <c r="E258" s="7"/>
      <c r="F258" s="8"/>
      <c r="G258" s="8"/>
      <c r="H258" s="8"/>
      <c r="I258" s="8"/>
      <c r="J258" s="8"/>
      <c r="K258" s="8"/>
      <c r="L258" s="8"/>
      <c r="M258" s="8"/>
      <c r="N258" s="8"/>
    </row>
    <row r="259" spans="1:14" x14ac:dyDescent="0.2">
      <c r="A259" s="6"/>
      <c r="B259" s="7"/>
      <c r="C259" s="7"/>
      <c r="D259" s="7"/>
      <c r="E259" s="7"/>
      <c r="F259" s="8"/>
      <c r="G259" s="8"/>
      <c r="H259" s="8"/>
      <c r="I259" s="8"/>
      <c r="J259" s="8"/>
      <c r="K259" s="8"/>
      <c r="L259" s="8"/>
      <c r="M259" s="8"/>
      <c r="N259" s="8"/>
    </row>
    <row r="260" spans="1:14" x14ac:dyDescent="0.2">
      <c r="A260" s="6"/>
      <c r="B260" s="7"/>
      <c r="C260" s="7"/>
      <c r="D260" s="7"/>
      <c r="E260" s="7"/>
      <c r="F260" s="8"/>
      <c r="G260" s="8"/>
      <c r="H260" s="8"/>
      <c r="I260" s="8"/>
      <c r="J260" s="8"/>
      <c r="K260" s="8"/>
      <c r="L260" s="8"/>
      <c r="M260" s="8"/>
      <c r="N260" s="8"/>
    </row>
    <row r="261" spans="1:14" x14ac:dyDescent="0.2">
      <c r="A261" s="6"/>
      <c r="B261" s="7"/>
      <c r="C261" s="7"/>
      <c r="D261" s="7"/>
      <c r="E261" s="7"/>
      <c r="F261" s="8"/>
      <c r="G261" s="8"/>
      <c r="H261" s="8"/>
      <c r="I261" s="8"/>
      <c r="J261" s="8"/>
      <c r="K261" s="8"/>
      <c r="L261" s="8"/>
      <c r="M261" s="8"/>
      <c r="N261" s="8"/>
    </row>
    <row r="262" spans="1:14" x14ac:dyDescent="0.2">
      <c r="A262" s="6"/>
      <c r="B262" s="7"/>
      <c r="C262" s="7"/>
      <c r="D262" s="7"/>
      <c r="E262" s="7"/>
      <c r="F262" s="8"/>
      <c r="G262" s="8"/>
      <c r="H262" s="8"/>
      <c r="I262" s="8"/>
      <c r="J262" s="8"/>
      <c r="K262" s="8"/>
      <c r="L262" s="8"/>
      <c r="M262" s="8"/>
      <c r="N262" s="8"/>
    </row>
    <row r="263" spans="1:14" x14ac:dyDescent="0.2">
      <c r="A263" s="6"/>
      <c r="B263" s="7"/>
      <c r="C263" s="7"/>
      <c r="D263" s="7"/>
      <c r="E263" s="7"/>
      <c r="F263" s="8"/>
      <c r="G263" s="8"/>
      <c r="H263" s="8"/>
      <c r="I263" s="8"/>
      <c r="J263" s="8"/>
      <c r="K263" s="8"/>
      <c r="L263" s="8"/>
      <c r="M263" s="8"/>
      <c r="N263" s="8"/>
    </row>
    <row r="264" spans="1:14" x14ac:dyDescent="0.2">
      <c r="A264" s="6"/>
      <c r="B264" s="7"/>
      <c r="C264" s="7"/>
      <c r="D264" s="7"/>
      <c r="E264" s="7"/>
      <c r="F264" s="8"/>
      <c r="G264" s="8"/>
      <c r="H264" s="8"/>
      <c r="I264" s="8"/>
      <c r="J264" s="8"/>
      <c r="K264" s="8"/>
      <c r="L264" s="8"/>
      <c r="M264" s="8"/>
      <c r="N264" s="8"/>
    </row>
    <row r="265" spans="1:14" x14ac:dyDescent="0.2">
      <c r="A265" s="6"/>
      <c r="B265" s="7"/>
      <c r="C265" s="7"/>
      <c r="D265" s="7"/>
      <c r="E265" s="7"/>
      <c r="F265" s="8"/>
      <c r="G265" s="8"/>
      <c r="H265" s="8"/>
      <c r="I265" s="8"/>
      <c r="J265" s="8"/>
      <c r="K265" s="8"/>
      <c r="L265" s="8"/>
      <c r="M265" s="8"/>
      <c r="N265" s="8"/>
    </row>
    <row r="266" spans="1:14" x14ac:dyDescent="0.2">
      <c r="A266" s="6"/>
      <c r="B266" s="7"/>
      <c r="C266" s="7"/>
      <c r="D266" s="7"/>
      <c r="E266" s="7"/>
      <c r="F266" s="8"/>
      <c r="G266" s="8"/>
      <c r="H266" s="8"/>
      <c r="I266" s="8"/>
      <c r="J266" s="8"/>
      <c r="K266" s="8"/>
      <c r="L266" s="8"/>
      <c r="M266" s="8"/>
      <c r="N266" s="8"/>
    </row>
    <row r="267" spans="1:14" x14ac:dyDescent="0.2">
      <c r="A267" s="6"/>
      <c r="B267" s="7"/>
      <c r="C267" s="7"/>
      <c r="D267" s="7"/>
      <c r="E267" s="7"/>
      <c r="F267" s="8"/>
      <c r="G267" s="8"/>
      <c r="H267" s="8"/>
      <c r="I267" s="8"/>
      <c r="J267" s="8"/>
      <c r="K267" s="8"/>
      <c r="L267" s="8"/>
      <c r="M267" s="8"/>
      <c r="N267" s="8"/>
    </row>
    <row r="268" spans="1:14" x14ac:dyDescent="0.2">
      <c r="A268" s="6"/>
      <c r="B268" s="7"/>
      <c r="C268" s="7"/>
      <c r="D268" s="7"/>
      <c r="E268" s="7"/>
      <c r="F268" s="8"/>
      <c r="G268" s="8"/>
      <c r="H268" s="8"/>
      <c r="I268" s="8"/>
      <c r="J268" s="8"/>
      <c r="K268" s="8"/>
      <c r="L268" s="8"/>
      <c r="M268" s="8"/>
      <c r="N268" s="8"/>
    </row>
    <row r="269" spans="1:14" x14ac:dyDescent="0.2">
      <c r="A269" s="6"/>
      <c r="B269" s="7"/>
      <c r="C269" s="7"/>
      <c r="D269" s="7"/>
      <c r="E269" s="7"/>
      <c r="F269" s="8"/>
      <c r="G269" s="8"/>
      <c r="H269" s="8"/>
      <c r="I269" s="8"/>
      <c r="J269" s="8"/>
      <c r="K269" s="8"/>
      <c r="L269" s="8"/>
      <c r="M269" s="8"/>
      <c r="N269" s="8"/>
    </row>
    <row r="270" spans="1:14" x14ac:dyDescent="0.2">
      <c r="A270" s="6"/>
      <c r="B270" s="7"/>
      <c r="C270" s="7"/>
      <c r="D270" s="7"/>
      <c r="E270" s="7"/>
      <c r="F270" s="8"/>
      <c r="G270" s="8"/>
      <c r="H270" s="8"/>
      <c r="I270" s="8"/>
      <c r="J270" s="8"/>
      <c r="K270" s="8"/>
      <c r="L270" s="8"/>
      <c r="M270" s="8"/>
      <c r="N270" s="8"/>
    </row>
  </sheetData>
  <sheetProtection password="DA1B" sheet="1" objects="1" scenarios="1"/>
  <mergeCells count="25">
    <mergeCell ref="A145:B145"/>
    <mergeCell ref="J1:N1"/>
    <mergeCell ref="K2:N2"/>
    <mergeCell ref="D4:D5"/>
    <mergeCell ref="E4:E5"/>
    <mergeCell ref="A1:I1"/>
    <mergeCell ref="A53:B53"/>
    <mergeCell ref="A80:B80"/>
    <mergeCell ref="K4:N4"/>
    <mergeCell ref="A128:B128"/>
    <mergeCell ref="A142:J142"/>
    <mergeCell ref="A4:B5"/>
    <mergeCell ref="A6:B6"/>
    <mergeCell ref="A13:B13"/>
    <mergeCell ref="A26:B26"/>
    <mergeCell ref="A32:B32"/>
    <mergeCell ref="A107:B107"/>
    <mergeCell ref="C4:C5"/>
    <mergeCell ref="A38:B38"/>
    <mergeCell ref="A52:B52"/>
    <mergeCell ref="J4:J5"/>
    <mergeCell ref="F4:F5"/>
    <mergeCell ref="G4:G5"/>
    <mergeCell ref="H4:H5"/>
    <mergeCell ref="I4:I5"/>
  </mergeCells>
  <phoneticPr fontId="0" type="noConversion"/>
  <pageMargins left="0.2" right="0.21" top="0.59" bottom="0.56000000000000005" header="0.4921259845" footer="0.4921259845"/>
  <pageSetup paperSize="9" orientation="landscape" r:id="rId1"/>
  <headerFooter alignWithMargins="0">
    <oddFooter>&amp;L
*) Zeitaufwand nach &amp;"Arial,Fett"örtlicher Gegebenheit &amp;"Arial,Standard"oder &amp;"Arial,Fett"Häufigkeit vor Ort &amp;"Arial,Standard"festlegen.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I17"/>
  <sheetViews>
    <sheetView zoomScaleNormal="100" workbookViewId="0">
      <selection activeCell="D7" sqref="D7"/>
    </sheetView>
  </sheetViews>
  <sheetFormatPr baseColWidth="10" defaultColWidth="11.42578125" defaultRowHeight="14.25" x14ac:dyDescent="0.2"/>
  <cols>
    <col min="1" max="1" width="25.140625" style="34" customWidth="1"/>
    <col min="2" max="2" width="23.140625" style="34" customWidth="1"/>
    <col min="3" max="3" width="2.7109375" style="122" customWidth="1"/>
    <col min="4" max="5" width="11.42578125" style="34"/>
    <col min="6" max="6" width="2.7109375" style="34" customWidth="1"/>
    <col min="7" max="8" width="11.42578125" style="34"/>
    <col min="9" max="9" width="7.85546875" style="34" customWidth="1"/>
    <col min="10" max="16384" width="11.42578125" style="34"/>
  </cols>
  <sheetData>
    <row r="3" spans="1:9" ht="14.25" customHeight="1" x14ac:dyDescent="0.2">
      <c r="A3" s="167" t="s">
        <v>172</v>
      </c>
      <c r="B3" s="169" t="s">
        <v>223</v>
      </c>
      <c r="C3" s="115"/>
      <c r="D3" s="163" t="s">
        <v>224</v>
      </c>
      <c r="E3" s="164"/>
    </row>
    <row r="4" spans="1:9" ht="14.25" customHeight="1" x14ac:dyDescent="0.2">
      <c r="A4" s="168"/>
      <c r="B4" s="168"/>
      <c r="C4" s="116"/>
      <c r="D4" s="165" t="s">
        <v>221</v>
      </c>
      <c r="E4" s="166"/>
    </row>
    <row r="5" spans="1:9" x14ac:dyDescent="0.2">
      <c r="A5" s="43" t="s">
        <v>166</v>
      </c>
      <c r="B5" s="50">
        <f>'Beschreibung der Tätigkeit'!K142</f>
        <v>0</v>
      </c>
      <c r="C5" s="117"/>
      <c r="D5" s="108">
        <f>ROUNDDOWN((B5/60),0)</f>
        <v>0</v>
      </c>
      <c r="E5" s="106">
        <f>MOD(B5, 60)</f>
        <v>0</v>
      </c>
    </row>
    <row r="6" spans="1:9" x14ac:dyDescent="0.2">
      <c r="A6" s="43" t="s">
        <v>168</v>
      </c>
      <c r="B6" s="50">
        <f>'Beschreibung der Tätigkeit'!L142</f>
        <v>0</v>
      </c>
      <c r="C6" s="117"/>
      <c r="D6" s="108">
        <f>ROUNDDOWN((B6/60),0)</f>
        <v>0</v>
      </c>
      <c r="E6" s="106">
        <f>MOD(B6, 60)</f>
        <v>0</v>
      </c>
    </row>
    <row r="7" spans="1:9" ht="15" x14ac:dyDescent="0.25">
      <c r="A7" s="43" t="s">
        <v>169</v>
      </c>
      <c r="B7" s="50">
        <f>'Beschreibung der Tätigkeit'!M142</f>
        <v>4020</v>
      </c>
      <c r="C7" s="117"/>
      <c r="D7" s="108">
        <f>ROUNDDOWN((B7/60),0)</f>
        <v>67</v>
      </c>
      <c r="E7" s="106">
        <f>MOD(B7, 60)</f>
        <v>0</v>
      </c>
      <c r="G7" s="170" t="s">
        <v>225</v>
      </c>
      <c r="H7" s="171"/>
      <c r="I7" s="172"/>
    </row>
    <row r="8" spans="1:9" ht="15.75" thickBot="1" x14ac:dyDescent="0.3">
      <c r="A8" s="51" t="s">
        <v>170</v>
      </c>
      <c r="B8" s="52">
        <f>'Beschreibung der Tätigkeit'!N142</f>
        <v>0</v>
      </c>
      <c r="C8" s="118"/>
      <c r="D8" s="108">
        <f>ROUNDDOWN((B8/60),0)</f>
        <v>0</v>
      </c>
      <c r="E8" s="106">
        <f>MOD(B8, 60)</f>
        <v>0</v>
      </c>
      <c r="F8" s="123"/>
      <c r="G8" s="173" t="s">
        <v>226</v>
      </c>
      <c r="H8" s="174"/>
      <c r="I8" s="175"/>
    </row>
    <row r="9" spans="1:9" ht="19.5" customHeight="1" thickTop="1" x14ac:dyDescent="0.25">
      <c r="A9" s="53" t="s">
        <v>161</v>
      </c>
      <c r="B9" s="54">
        <f>B5+B6+B7+B8</f>
        <v>4020</v>
      </c>
      <c r="C9" s="119"/>
      <c r="D9" s="109">
        <f>ROUNDDOWN((B9/60),0)</f>
        <v>67</v>
      </c>
      <c r="E9" s="107">
        <f>MOD(B9, 60)</f>
        <v>0</v>
      </c>
      <c r="G9" s="158">
        <f>SUM(B9/60/52)</f>
        <v>1.2884615384615385</v>
      </c>
      <c r="H9" s="159"/>
      <c r="I9" s="160"/>
    </row>
    <row r="13" spans="1:9" ht="21" customHeight="1" x14ac:dyDescent="0.2">
      <c r="A13" s="161" t="s">
        <v>162</v>
      </c>
      <c r="B13" s="162"/>
      <c r="C13" s="120"/>
    </row>
    <row r="14" spans="1:9" x14ac:dyDescent="0.2">
      <c r="A14" s="43" t="s">
        <v>166</v>
      </c>
      <c r="B14" s="43">
        <f>100/B9*B5</f>
        <v>0</v>
      </c>
      <c r="C14" s="121"/>
    </row>
    <row r="15" spans="1:9" x14ac:dyDescent="0.2">
      <c r="A15" s="43" t="s">
        <v>168</v>
      </c>
      <c r="B15" s="43">
        <f>100/B9*B6</f>
        <v>0</v>
      </c>
      <c r="C15" s="121"/>
    </row>
    <row r="16" spans="1:9" x14ac:dyDescent="0.2">
      <c r="A16" s="43" t="s">
        <v>169</v>
      </c>
      <c r="B16" s="43">
        <f>100/B9*B7</f>
        <v>100</v>
      </c>
      <c r="C16" s="121"/>
    </row>
    <row r="17" spans="1:3" x14ac:dyDescent="0.2">
      <c r="A17" s="43" t="s">
        <v>170</v>
      </c>
      <c r="B17" s="43">
        <f>100/B9*B8</f>
        <v>0</v>
      </c>
      <c r="C17" s="121"/>
    </row>
  </sheetData>
  <sheetProtection password="DA1B" sheet="1" objects="1" scenarios="1"/>
  <mergeCells count="8">
    <mergeCell ref="G9:I9"/>
    <mergeCell ref="A13:B13"/>
    <mergeCell ref="D3:E3"/>
    <mergeCell ref="D4:E4"/>
    <mergeCell ref="A3:A4"/>
    <mergeCell ref="B3:B4"/>
    <mergeCell ref="G7:I7"/>
    <mergeCell ref="G8:I8"/>
  </mergeCells>
  <phoneticPr fontId="0" type="noConversion"/>
  <pageMargins left="0.78740157499999996" right="0.78740157499999996" top="0.984251969" bottom="0.984251969" header="0.4921259845" footer="0.492125984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9"/>
  <sheetViews>
    <sheetView view="pageBreakPreview" zoomScaleNormal="100" zoomScaleSheetLayoutView="100" workbookViewId="0">
      <selection activeCell="F5" sqref="F5"/>
    </sheetView>
  </sheetViews>
  <sheetFormatPr baseColWidth="10" defaultRowHeight="12.75" x14ac:dyDescent="0.2"/>
  <sheetData>
    <row r="1" spans="1:7" ht="13.5" thickBot="1" x14ac:dyDescent="0.25"/>
    <row r="2" spans="1:7" ht="15.75" thickBot="1" x14ac:dyDescent="0.3">
      <c r="A2" s="179" t="s">
        <v>164</v>
      </c>
      <c r="B2" s="179"/>
      <c r="C2" s="179"/>
      <c r="D2" s="179"/>
      <c r="E2" s="35"/>
      <c r="F2" s="36"/>
    </row>
    <row r="3" spans="1:7" ht="14.25" x14ac:dyDescent="0.2">
      <c r="A3" s="39">
        <f>Umrechnung!B14</f>
        <v>0</v>
      </c>
      <c r="B3" s="40" t="s">
        <v>163</v>
      </c>
      <c r="C3" s="41" t="s">
        <v>165</v>
      </c>
      <c r="D3" s="40" t="s">
        <v>166</v>
      </c>
      <c r="E3" s="64">
        <f>A3*1</f>
        <v>0</v>
      </c>
      <c r="F3" s="37" t="s">
        <v>167</v>
      </c>
    </row>
    <row r="4" spans="1:7" ht="14.25" x14ac:dyDescent="0.2">
      <c r="A4" s="42">
        <f>Umrechnung!B15</f>
        <v>0</v>
      </c>
      <c r="B4" s="43" t="s">
        <v>163</v>
      </c>
      <c r="C4" s="44" t="s">
        <v>165</v>
      </c>
      <c r="D4" s="43" t="s">
        <v>168</v>
      </c>
      <c r="E4" s="65">
        <f>A4*1.2</f>
        <v>0</v>
      </c>
      <c r="F4" s="38" t="s">
        <v>167</v>
      </c>
    </row>
    <row r="5" spans="1:7" ht="14.25" x14ac:dyDescent="0.2">
      <c r="A5" s="42">
        <f>Umrechnung!B16</f>
        <v>100</v>
      </c>
      <c r="B5" s="43" t="s">
        <v>163</v>
      </c>
      <c r="C5" s="44" t="s">
        <v>165</v>
      </c>
      <c r="D5" s="43" t="s">
        <v>169</v>
      </c>
      <c r="E5" s="65">
        <f>A5*1.4</f>
        <v>140</v>
      </c>
      <c r="F5" s="38" t="s">
        <v>167</v>
      </c>
    </row>
    <row r="6" spans="1:7" ht="15" thickBot="1" x14ac:dyDescent="0.25">
      <c r="A6" s="45">
        <f>Umrechnung!B17</f>
        <v>0</v>
      </c>
      <c r="B6" s="46" t="s">
        <v>163</v>
      </c>
      <c r="C6" s="47" t="s">
        <v>165</v>
      </c>
      <c r="D6" s="46" t="s">
        <v>170</v>
      </c>
      <c r="E6" s="66">
        <f>A6*1.6</f>
        <v>0</v>
      </c>
      <c r="F6" s="48" t="s">
        <v>167</v>
      </c>
    </row>
    <row r="7" spans="1:7" ht="16.5" thickTop="1" thickBot="1" x14ac:dyDescent="0.3">
      <c r="A7" s="180" t="s">
        <v>171</v>
      </c>
      <c r="B7" s="180"/>
      <c r="C7" s="180"/>
      <c r="D7" s="180"/>
      <c r="E7" s="67">
        <f>SUM(E3:E6)</f>
        <v>140</v>
      </c>
      <c r="F7" s="49" t="s">
        <v>167</v>
      </c>
    </row>
    <row r="9" spans="1:7" ht="14.25" x14ac:dyDescent="0.2">
      <c r="A9" s="129"/>
    </row>
    <row r="10" spans="1:7" ht="15" thickBot="1" x14ac:dyDescent="0.25">
      <c r="A10" s="129"/>
    </row>
    <row r="11" spans="1:7" ht="15.75" thickBot="1" x14ac:dyDescent="0.3">
      <c r="A11" s="126" t="s">
        <v>230</v>
      </c>
      <c r="B11" s="181" t="s">
        <v>231</v>
      </c>
      <c r="C11" s="182"/>
      <c r="D11" s="182"/>
      <c r="E11" s="182"/>
      <c r="F11" s="183"/>
      <c r="G11" s="184"/>
    </row>
    <row r="12" spans="1:7" ht="15" thickBot="1" x14ac:dyDescent="0.25">
      <c r="A12" s="131">
        <v>3</v>
      </c>
      <c r="B12" s="176" t="s">
        <v>240</v>
      </c>
      <c r="C12" s="176"/>
      <c r="D12" s="176"/>
      <c r="E12" s="176"/>
      <c r="F12" s="176"/>
      <c r="G12" s="176"/>
    </row>
    <row r="13" spans="1:7" ht="15" thickBot="1" x14ac:dyDescent="0.25">
      <c r="A13" s="131">
        <v>4</v>
      </c>
      <c r="B13" s="176" t="s">
        <v>234</v>
      </c>
      <c r="C13" s="176"/>
      <c r="D13" s="176"/>
      <c r="E13" s="176"/>
      <c r="F13" s="176"/>
      <c r="G13" s="176"/>
    </row>
    <row r="14" spans="1:7" ht="15" thickBot="1" x14ac:dyDescent="0.25">
      <c r="A14" s="131">
        <v>4</v>
      </c>
      <c r="B14" s="176" t="s">
        <v>232</v>
      </c>
      <c r="C14" s="176"/>
      <c r="D14" s="176"/>
      <c r="E14" s="176"/>
      <c r="F14" s="176"/>
      <c r="G14" s="176"/>
    </row>
    <row r="15" spans="1:7" ht="15" hidden="1" thickBot="1" x14ac:dyDescent="0.25">
      <c r="A15" s="131">
        <v>5</v>
      </c>
      <c r="B15" s="176" t="s">
        <v>235</v>
      </c>
      <c r="C15" s="176"/>
      <c r="D15" s="176"/>
      <c r="E15" s="176"/>
      <c r="F15" s="176"/>
      <c r="G15" s="176"/>
    </row>
    <row r="16" spans="1:7" ht="15" hidden="1" thickBot="1" x14ac:dyDescent="0.25">
      <c r="A16" s="131">
        <v>5</v>
      </c>
      <c r="B16" s="176" t="s">
        <v>233</v>
      </c>
      <c r="C16" s="176"/>
      <c r="D16" s="176"/>
      <c r="E16" s="176"/>
      <c r="F16" s="176"/>
      <c r="G16" s="176"/>
    </row>
    <row r="17" spans="1:7" ht="30" customHeight="1" thickBot="1" x14ac:dyDescent="0.25">
      <c r="A17" s="134">
        <v>5</v>
      </c>
      <c r="B17" s="176" t="s">
        <v>235</v>
      </c>
      <c r="C17" s="176"/>
      <c r="D17" s="176"/>
      <c r="E17" s="176"/>
      <c r="F17" s="176"/>
      <c r="G17" s="176"/>
    </row>
    <row r="18" spans="1:7" ht="15" thickBot="1" x14ac:dyDescent="0.25">
      <c r="A18" s="131">
        <v>5</v>
      </c>
      <c r="B18" s="176" t="s">
        <v>233</v>
      </c>
      <c r="C18" s="176"/>
      <c r="D18" s="176"/>
      <c r="E18" s="176"/>
      <c r="F18" s="176"/>
      <c r="G18" s="176"/>
    </row>
    <row r="19" spans="1:7" ht="27" customHeight="1" thickBot="1" x14ac:dyDescent="0.25">
      <c r="A19" s="132">
        <v>6</v>
      </c>
      <c r="B19" s="176" t="s">
        <v>236</v>
      </c>
      <c r="C19" s="177"/>
      <c r="D19" s="177"/>
      <c r="E19" s="177"/>
      <c r="F19" s="177"/>
      <c r="G19" s="177"/>
    </row>
    <row r="20" spans="1:7" ht="15" thickBot="1" x14ac:dyDescent="0.25">
      <c r="A20" s="133">
        <v>6</v>
      </c>
      <c r="B20" s="176" t="s">
        <v>241</v>
      </c>
      <c r="C20" s="177"/>
      <c r="D20" s="177"/>
      <c r="E20" s="177"/>
      <c r="F20" s="177"/>
      <c r="G20" s="177"/>
    </row>
    <row r="21" spans="1:7" ht="40.9" customHeight="1" thickBot="1" x14ac:dyDescent="0.25">
      <c r="A21" s="132">
        <v>7</v>
      </c>
      <c r="B21" s="176" t="s">
        <v>237</v>
      </c>
      <c r="C21" s="177"/>
      <c r="D21" s="177"/>
      <c r="E21" s="177"/>
      <c r="F21" s="177"/>
      <c r="G21" s="177"/>
    </row>
    <row r="22" spans="1:7" ht="15" thickBot="1" x14ac:dyDescent="0.25">
      <c r="A22" s="133">
        <v>7</v>
      </c>
      <c r="B22" s="176" t="s">
        <v>242</v>
      </c>
      <c r="C22" s="177"/>
      <c r="D22" s="177"/>
      <c r="E22" s="177"/>
      <c r="F22" s="177"/>
      <c r="G22" s="177"/>
    </row>
    <row r="23" spans="1:7" ht="28.15" customHeight="1" thickBot="1" x14ac:dyDescent="0.25">
      <c r="A23" s="132">
        <v>8</v>
      </c>
      <c r="B23" s="176" t="s">
        <v>238</v>
      </c>
      <c r="C23" s="177"/>
      <c r="D23" s="177"/>
      <c r="E23" s="177"/>
      <c r="F23" s="177"/>
      <c r="G23" s="177"/>
    </row>
    <row r="24" spans="1:7" ht="14.25" x14ac:dyDescent="0.2">
      <c r="A24" s="129"/>
      <c r="B24" s="130"/>
      <c r="C24" s="15"/>
      <c r="D24" s="15"/>
      <c r="E24" s="15"/>
      <c r="F24" s="15"/>
      <c r="G24" s="15"/>
    </row>
    <row r="25" spans="1:7" ht="14.25" x14ac:dyDescent="0.2">
      <c r="A25" s="129"/>
      <c r="B25" s="130"/>
      <c r="C25" s="15"/>
      <c r="D25" s="15"/>
      <c r="E25" s="15"/>
      <c r="F25" s="15"/>
      <c r="G25" s="15"/>
    </row>
    <row r="26" spans="1:7" ht="14.25" x14ac:dyDescent="0.2">
      <c r="A26" s="129"/>
    </row>
    <row r="27" spans="1:7" ht="14.25" x14ac:dyDescent="0.2">
      <c r="A27" s="89" t="s">
        <v>199</v>
      </c>
      <c r="D27" s="124">
        <f>SUM(Umrechnung!G9)</f>
        <v>1.2884615384615385</v>
      </c>
      <c r="E27" s="89" t="s">
        <v>200</v>
      </c>
    </row>
    <row r="28" spans="1:7" ht="14.25" x14ac:dyDescent="0.2">
      <c r="A28" s="89" t="s">
        <v>201</v>
      </c>
      <c r="C28" s="125">
        <f>SUM(100/40*D27)</f>
        <v>3.2211538461538463</v>
      </c>
      <c r="D28" s="89" t="s">
        <v>229</v>
      </c>
      <c r="E28" s="89" t="s">
        <v>228</v>
      </c>
      <c r="F28" s="89"/>
      <c r="G28" s="89"/>
    </row>
    <row r="29" spans="1:7" ht="14.25" x14ac:dyDescent="0.2">
      <c r="A29" s="89"/>
      <c r="C29" s="89"/>
      <c r="D29" s="89"/>
      <c r="E29" s="89"/>
      <c r="F29" s="89"/>
      <c r="G29" s="89"/>
    </row>
    <row r="30" spans="1:7" ht="14.25" x14ac:dyDescent="0.2">
      <c r="A30" s="89"/>
      <c r="C30" s="89"/>
      <c r="D30" s="89"/>
      <c r="E30" s="89"/>
      <c r="F30" s="89"/>
      <c r="G30" s="89"/>
    </row>
    <row r="31" spans="1:7" ht="14.25" x14ac:dyDescent="0.2">
      <c r="A31" s="89"/>
      <c r="C31" s="89"/>
      <c r="D31" s="89"/>
      <c r="E31" s="89"/>
      <c r="F31" s="89"/>
      <c r="G31" s="89"/>
    </row>
    <row r="32" spans="1:7" ht="15" x14ac:dyDescent="0.25">
      <c r="A32" s="60" t="s">
        <v>239</v>
      </c>
      <c r="C32" s="89"/>
      <c r="D32" s="89"/>
      <c r="E32" s="89"/>
      <c r="F32" s="89"/>
      <c r="G32" s="89"/>
    </row>
    <row r="33" spans="1:7" ht="14.25" x14ac:dyDescent="0.2">
      <c r="A33" s="135"/>
      <c r="B33" s="135"/>
      <c r="C33" s="135"/>
      <c r="D33" s="135"/>
      <c r="E33" s="135"/>
      <c r="F33" s="135"/>
      <c r="G33" s="135"/>
    </row>
    <row r="34" spans="1:7" ht="14.25" x14ac:dyDescent="0.2">
      <c r="A34" s="135"/>
      <c r="B34" s="135"/>
      <c r="C34" s="135"/>
      <c r="D34" s="135"/>
      <c r="E34" s="135"/>
      <c r="F34" s="135"/>
      <c r="G34" s="135"/>
    </row>
    <row r="35" spans="1:7" ht="14.25" x14ac:dyDescent="0.2">
      <c r="A35" s="135"/>
      <c r="B35" s="135"/>
      <c r="C35" s="135"/>
      <c r="D35" s="135"/>
      <c r="E35" s="135"/>
      <c r="F35" s="135"/>
      <c r="G35" s="135"/>
    </row>
    <row r="36" spans="1:7" ht="14.25" x14ac:dyDescent="0.2">
      <c r="A36" s="135"/>
      <c r="B36" s="135"/>
      <c r="C36" s="135"/>
      <c r="D36" s="135"/>
      <c r="E36" s="135"/>
      <c r="F36" s="135"/>
      <c r="G36" s="135"/>
    </row>
    <row r="37" spans="1:7" ht="14.25" x14ac:dyDescent="0.2">
      <c r="A37" s="135"/>
      <c r="B37" s="135"/>
      <c r="C37" s="135"/>
      <c r="D37" s="135"/>
      <c r="E37" s="135"/>
      <c r="F37" s="135"/>
      <c r="G37" s="135"/>
    </row>
    <row r="38" spans="1:7" ht="14.25" x14ac:dyDescent="0.2">
      <c r="A38" s="135"/>
      <c r="B38" s="135"/>
      <c r="C38" s="135"/>
      <c r="D38" s="135"/>
      <c r="E38" s="135"/>
      <c r="F38" s="135"/>
      <c r="G38" s="135"/>
    </row>
    <row r="39" spans="1:7" ht="14.25" x14ac:dyDescent="0.2">
      <c r="A39" s="135"/>
      <c r="B39" s="135"/>
      <c r="C39" s="135"/>
      <c r="D39" s="135"/>
      <c r="E39" s="135"/>
      <c r="F39" s="135"/>
      <c r="G39" s="135"/>
    </row>
    <row r="40" spans="1:7" ht="14.25" x14ac:dyDescent="0.2">
      <c r="A40" s="135"/>
      <c r="B40" s="135"/>
      <c r="C40" s="135"/>
      <c r="D40" s="135"/>
      <c r="E40" s="135"/>
      <c r="F40" s="135"/>
      <c r="G40" s="135"/>
    </row>
    <row r="41" spans="1:7" ht="14.25" x14ac:dyDescent="0.2">
      <c r="A41" s="135"/>
      <c r="B41" s="135"/>
      <c r="C41" s="135"/>
      <c r="D41" s="135"/>
      <c r="E41" s="135"/>
      <c r="F41" s="135"/>
      <c r="G41" s="135"/>
    </row>
    <row r="42" spans="1:7" ht="14.25" x14ac:dyDescent="0.2">
      <c r="A42" s="135"/>
      <c r="B42" s="135"/>
      <c r="C42" s="135"/>
      <c r="D42" s="135"/>
      <c r="E42" s="135"/>
      <c r="F42" s="135"/>
      <c r="G42" s="135"/>
    </row>
    <row r="45" spans="1:7" ht="44.25" customHeight="1" x14ac:dyDescent="0.25">
      <c r="A45" s="187" t="s">
        <v>227</v>
      </c>
      <c r="B45" s="187"/>
      <c r="C45" s="187"/>
      <c r="D45" s="187"/>
      <c r="E45" s="187"/>
      <c r="F45" s="187"/>
      <c r="G45" s="187"/>
    </row>
    <row r="47" spans="1:7" ht="24.75" customHeight="1" x14ac:dyDescent="0.2">
      <c r="A47" s="139" t="s">
        <v>202</v>
      </c>
      <c r="B47" s="137"/>
      <c r="C47" s="178"/>
      <c r="D47" s="178"/>
      <c r="F47" s="178"/>
      <c r="G47" s="178"/>
    </row>
    <row r="48" spans="1:7" ht="12" customHeight="1" x14ac:dyDescent="0.2">
      <c r="C48" s="90" t="s">
        <v>203</v>
      </c>
      <c r="F48" s="90" t="s">
        <v>204</v>
      </c>
    </row>
    <row r="49" spans="1:7" x14ac:dyDescent="0.2">
      <c r="C49" s="178"/>
      <c r="D49" s="178"/>
      <c r="E49" s="178"/>
      <c r="F49" s="178"/>
      <c r="G49" s="178"/>
    </row>
    <row r="50" spans="1:7" ht="12" customHeight="1" x14ac:dyDescent="0.2">
      <c r="C50" s="185" t="s">
        <v>205</v>
      </c>
      <c r="D50" s="186"/>
      <c r="E50" s="186"/>
      <c r="F50" s="186"/>
      <c r="G50" s="186"/>
    </row>
    <row r="52" spans="1:7" ht="12.75" customHeight="1" x14ac:dyDescent="0.2">
      <c r="A52" s="139" t="s">
        <v>206</v>
      </c>
      <c r="B52" s="137"/>
      <c r="C52" s="178"/>
      <c r="D52" s="178"/>
      <c r="F52" s="178"/>
      <c r="G52" s="178"/>
    </row>
    <row r="53" spans="1:7" ht="12" customHeight="1" x14ac:dyDescent="0.2">
      <c r="C53" s="90" t="s">
        <v>203</v>
      </c>
      <c r="F53" s="90" t="s">
        <v>204</v>
      </c>
    </row>
    <row r="54" spans="1:7" x14ac:dyDescent="0.2">
      <c r="C54" s="178"/>
      <c r="D54" s="178"/>
      <c r="E54" s="178"/>
      <c r="F54" s="178"/>
      <c r="G54" s="178"/>
    </row>
    <row r="55" spans="1:7" ht="12" customHeight="1" x14ac:dyDescent="0.2">
      <c r="C55" s="185" t="s">
        <v>205</v>
      </c>
      <c r="D55" s="186"/>
      <c r="E55" s="186"/>
      <c r="F55" s="186"/>
      <c r="G55" s="186"/>
    </row>
    <row r="57" spans="1:7" ht="24.75" customHeight="1" x14ac:dyDescent="0.2">
      <c r="A57" s="139" t="s">
        <v>207</v>
      </c>
      <c r="B57" s="137"/>
      <c r="C57" s="178"/>
      <c r="D57" s="178"/>
      <c r="F57" s="178"/>
      <c r="G57" s="178"/>
    </row>
    <row r="58" spans="1:7" ht="12" customHeight="1" x14ac:dyDescent="0.2">
      <c r="C58" s="90" t="s">
        <v>203</v>
      </c>
      <c r="F58" s="90" t="s">
        <v>204</v>
      </c>
    </row>
    <row r="59" spans="1:7" x14ac:dyDescent="0.2">
      <c r="C59" s="178"/>
      <c r="D59" s="178"/>
      <c r="E59" s="178"/>
      <c r="F59" s="178"/>
      <c r="G59" s="178"/>
    </row>
    <row r="60" spans="1:7" ht="12" customHeight="1" x14ac:dyDescent="0.2">
      <c r="C60" s="185" t="s">
        <v>205</v>
      </c>
      <c r="D60" s="186"/>
      <c r="E60" s="186"/>
      <c r="F60" s="186"/>
      <c r="G60" s="186"/>
    </row>
    <row r="62" spans="1:7" ht="12.75" customHeight="1" x14ac:dyDescent="0.2">
      <c r="A62" s="139" t="s">
        <v>208</v>
      </c>
      <c r="B62" s="137"/>
      <c r="C62" s="178"/>
      <c r="D62" s="178"/>
      <c r="F62" s="178"/>
      <c r="G62" s="178"/>
    </row>
    <row r="63" spans="1:7" ht="12" customHeight="1" x14ac:dyDescent="0.2">
      <c r="C63" s="90" t="s">
        <v>203</v>
      </c>
      <c r="F63" s="90" t="s">
        <v>204</v>
      </c>
    </row>
    <row r="64" spans="1:7" x14ac:dyDescent="0.2">
      <c r="C64" s="178"/>
      <c r="D64" s="178"/>
      <c r="E64" s="178"/>
      <c r="F64" s="178"/>
      <c r="G64" s="178"/>
    </row>
    <row r="65" spans="1:7" ht="12" customHeight="1" x14ac:dyDescent="0.2">
      <c r="C65" s="185" t="s">
        <v>205</v>
      </c>
      <c r="D65" s="186"/>
      <c r="E65" s="186"/>
      <c r="F65" s="186"/>
      <c r="G65" s="186"/>
    </row>
    <row r="67" spans="1:7" ht="12.75" customHeight="1" x14ac:dyDescent="0.2">
      <c r="A67" s="139" t="s">
        <v>210</v>
      </c>
      <c r="B67" s="137"/>
      <c r="C67" s="178"/>
      <c r="D67" s="178"/>
      <c r="F67" s="178"/>
      <c r="G67" s="178"/>
    </row>
    <row r="68" spans="1:7" ht="12" customHeight="1" x14ac:dyDescent="0.2">
      <c r="C68" s="90" t="s">
        <v>203</v>
      </c>
      <c r="F68" s="90" t="s">
        <v>204</v>
      </c>
    </row>
    <row r="69" spans="1:7" x14ac:dyDescent="0.2">
      <c r="C69" s="178"/>
      <c r="D69" s="178"/>
      <c r="E69" s="178"/>
      <c r="F69" s="178"/>
      <c r="G69" s="178"/>
    </row>
    <row r="70" spans="1:7" ht="12" customHeight="1" x14ac:dyDescent="0.2">
      <c r="C70" s="185" t="s">
        <v>205</v>
      </c>
      <c r="D70" s="186"/>
      <c r="E70" s="186"/>
      <c r="F70" s="186"/>
      <c r="G70" s="186"/>
    </row>
    <row r="72" spans="1:7" ht="12.75" customHeight="1" x14ac:dyDescent="0.2">
      <c r="A72" s="139" t="s">
        <v>209</v>
      </c>
      <c r="B72" s="137"/>
      <c r="C72" s="178"/>
      <c r="D72" s="178"/>
      <c r="F72" s="178"/>
      <c r="G72" s="178"/>
    </row>
    <row r="73" spans="1:7" ht="12" customHeight="1" x14ac:dyDescent="0.2">
      <c r="C73" s="90" t="s">
        <v>203</v>
      </c>
      <c r="F73" s="90" t="s">
        <v>204</v>
      </c>
    </row>
    <row r="74" spans="1:7" x14ac:dyDescent="0.2">
      <c r="C74" s="160"/>
      <c r="D74" s="160"/>
      <c r="E74" s="160"/>
      <c r="F74" s="160"/>
      <c r="G74" s="160"/>
    </row>
    <row r="75" spans="1:7" ht="12" customHeight="1" x14ac:dyDescent="0.2">
      <c r="C75" s="188"/>
      <c r="D75" s="160"/>
      <c r="E75" s="160"/>
      <c r="F75" s="160"/>
      <c r="G75" s="160"/>
    </row>
    <row r="76" spans="1:7" x14ac:dyDescent="0.2">
      <c r="C76" s="15"/>
      <c r="D76" s="15"/>
      <c r="E76" s="15"/>
      <c r="F76" s="15"/>
      <c r="G76" s="15"/>
    </row>
    <row r="78" spans="1:7" x14ac:dyDescent="0.2">
      <c r="A78" s="160"/>
      <c r="B78" s="160"/>
      <c r="C78" s="160"/>
      <c r="D78" s="160"/>
      <c r="E78" s="160"/>
      <c r="F78" s="160"/>
      <c r="G78" s="160"/>
    </row>
    <row r="79" spans="1:7" ht="12" customHeight="1" x14ac:dyDescent="0.2">
      <c r="A79" s="15"/>
      <c r="B79" s="15"/>
      <c r="C79" s="188"/>
      <c r="D79" s="188"/>
      <c r="E79" s="188"/>
      <c r="F79" s="188"/>
      <c r="G79" s="188"/>
    </row>
  </sheetData>
  <sheetProtection password="DA1B" sheet="1" objects="1" scenarios="1"/>
  <mergeCells count="49">
    <mergeCell ref="C79:G79"/>
    <mergeCell ref="A78:B78"/>
    <mergeCell ref="C78:G78"/>
    <mergeCell ref="C74:G74"/>
    <mergeCell ref="C75:G75"/>
    <mergeCell ref="C64:G64"/>
    <mergeCell ref="C65:G65"/>
    <mergeCell ref="A72:B72"/>
    <mergeCell ref="C72:D72"/>
    <mergeCell ref="F72:G72"/>
    <mergeCell ref="A67:B67"/>
    <mergeCell ref="C67:D67"/>
    <mergeCell ref="F67:G67"/>
    <mergeCell ref="C69:G69"/>
    <mergeCell ref="C70:G70"/>
    <mergeCell ref="C60:G60"/>
    <mergeCell ref="A62:B62"/>
    <mergeCell ref="C62:D62"/>
    <mergeCell ref="F62:G62"/>
    <mergeCell ref="A45:G45"/>
    <mergeCell ref="A47:B47"/>
    <mergeCell ref="C47:D47"/>
    <mergeCell ref="F47:G47"/>
    <mergeCell ref="C59:G59"/>
    <mergeCell ref="C49:G49"/>
    <mergeCell ref="C50:G50"/>
    <mergeCell ref="A52:B52"/>
    <mergeCell ref="C52:D52"/>
    <mergeCell ref="F52:G52"/>
    <mergeCell ref="C54:G54"/>
    <mergeCell ref="C55:G55"/>
    <mergeCell ref="A2:D2"/>
    <mergeCell ref="A7:D7"/>
    <mergeCell ref="B19:G19"/>
    <mergeCell ref="B11:G11"/>
    <mergeCell ref="B12:G12"/>
    <mergeCell ref="B13:G13"/>
    <mergeCell ref="B14:G14"/>
    <mergeCell ref="B15:G15"/>
    <mergeCell ref="B17:G17"/>
    <mergeCell ref="B18:G18"/>
    <mergeCell ref="B23:G23"/>
    <mergeCell ref="B16:G16"/>
    <mergeCell ref="A57:B57"/>
    <mergeCell ref="C57:D57"/>
    <mergeCell ref="F57:G57"/>
    <mergeCell ref="B20:G20"/>
    <mergeCell ref="B21:G21"/>
    <mergeCell ref="B22:G22"/>
  </mergeCells>
  <phoneticPr fontId="0" type="noConversion"/>
  <pageMargins left="0.78740157499999996" right="0.78740157499999996" top="0.984251969" bottom="0.46" header="0.4921259845" footer="0.4921259845"/>
  <pageSetup paperSize="9" orientation="portrait" r:id="rId1"/>
  <headerFooter alignWithMargins="0"/>
  <rowBreaks count="1" manualBreakCount="1">
    <brk id="43"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844749EBC63EA468AB1E6DB8E2D297A" ma:contentTypeVersion="0" ma:contentTypeDescription="Ein neues Dokument erstellen." ma:contentTypeScope="" ma:versionID="df2d29d8b2b6df06a54d52e8c6a36672">
  <xsd:schema xmlns:xsd="http://www.w3.org/2001/XMLSchema" xmlns:xs="http://www.w3.org/2001/XMLSchema" xmlns:p="http://schemas.microsoft.com/office/2006/metadata/properties" xmlns:ns2="109de6d5-470a-4c05-8aa5-7acabd33980b" targetNamespace="http://schemas.microsoft.com/office/2006/metadata/properties" ma:root="true" ma:fieldsID="5095528d34112530fcb309ea0b538120" ns2:_="">
    <xsd:import namespace="109de6d5-470a-4c05-8aa5-7acabd33980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9de6d5-470a-4c05-8aa5-7acabd33980b"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A656B2-134F-42FC-8656-655644B2C7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9de6d5-470a-4c05-8aa5-7acabd339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ECE966-9EC6-451E-B892-7CE77C9079FF}">
  <ds:schemaRefs>
    <ds:schemaRef ds:uri="http://schemas.microsoft.com/sharepoint/events"/>
  </ds:schemaRefs>
</ds:datastoreItem>
</file>

<file path=customXml/itemProps3.xml><?xml version="1.0" encoding="utf-8"?>
<ds:datastoreItem xmlns:ds="http://schemas.openxmlformats.org/officeDocument/2006/customXml" ds:itemID="{592E0D7B-7C41-4D1C-BBA3-CB2813D27A14}">
  <ds:schemaRefs>
    <ds:schemaRef ds:uri="http://schemas.microsoft.com/sharepoint/v3/contenttype/forms"/>
  </ds:schemaRefs>
</ds:datastoreItem>
</file>

<file path=customXml/itemProps4.xml><?xml version="1.0" encoding="utf-8"?>
<ds:datastoreItem xmlns:ds="http://schemas.openxmlformats.org/officeDocument/2006/customXml" ds:itemID="{EF8DFC96-05FC-4BA8-80F8-EE0A235133CE}">
  <ds:schemaRefs>
    <ds:schemaRef ds:uri="http://schemas.microsoft.com/office/2006/documentManagement/types"/>
    <ds:schemaRef ds:uri="http://schemas.microsoft.com/office/infopath/2007/PartnerControls"/>
    <ds:schemaRef ds:uri="http://purl.org/dc/elements/1.1/"/>
    <ds:schemaRef ds:uri="109de6d5-470a-4c05-8aa5-7acabd33980b"/>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Erläuterung</vt:lpstr>
      <vt:lpstr>Beschreibung der Tätigkeit</vt:lpstr>
      <vt:lpstr>Umrechnung</vt:lpstr>
      <vt:lpstr>Eingruppierung</vt:lpstr>
      <vt:lpstr>Eingruppierung!Druckbereich</vt:lpstr>
      <vt:lpstr>Erläuterung!Druckbereich</vt:lpstr>
      <vt:lpstr>Umrechnung!Druckbereich</vt:lpstr>
    </vt:vector>
  </TitlesOfParts>
  <Company>OKR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lutz</dc:creator>
  <cp:lastModifiedBy>Andreas</cp:lastModifiedBy>
  <cp:lastPrinted>2018-03-01T08:09:18Z</cp:lastPrinted>
  <dcterms:created xsi:type="dcterms:W3CDTF">2003-05-05T05:04:36Z</dcterms:created>
  <dcterms:modified xsi:type="dcterms:W3CDTF">2018-12-11T16:30:26Z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0x0101005844749EBC63EA468AB1E6DB8E2D297A</vt:lpwstr>
  </property>
</Properties>
</file>